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計算" sheetId="6" r:id="rId1"/>
    <sheet name="記入例電気" sheetId="5" r:id="rId2"/>
    <sheet name="記入例灯油" sheetId="7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 l="1"/>
  <c r="I22" i="7"/>
  <c r="J21" i="7"/>
  <c r="I21" i="7"/>
  <c r="H21" i="7"/>
  <c r="H22" i="7" s="1"/>
  <c r="G21" i="7"/>
  <c r="G22" i="7" s="1"/>
  <c r="K22" i="7" s="1"/>
  <c r="K23" i="7" s="1"/>
  <c r="E21" i="7"/>
  <c r="E22" i="7" s="1"/>
  <c r="D21" i="7"/>
  <c r="D22" i="7" s="1"/>
  <c r="C21" i="7"/>
  <c r="C22" i="7" s="1"/>
  <c r="B21" i="7"/>
  <c r="B22" i="7" s="1"/>
  <c r="F22" i="7" s="1"/>
  <c r="J15" i="7"/>
  <c r="I15" i="7"/>
  <c r="H15" i="7"/>
  <c r="G15" i="7"/>
  <c r="K15" i="7" s="1"/>
  <c r="K16" i="7" s="1"/>
  <c r="J14" i="7"/>
  <c r="I14" i="7"/>
  <c r="H14" i="7"/>
  <c r="G14" i="7"/>
  <c r="E14" i="7"/>
  <c r="E15" i="7" s="1"/>
  <c r="D14" i="7"/>
  <c r="D15" i="7" s="1"/>
  <c r="C14" i="7"/>
  <c r="C15" i="7" s="1"/>
  <c r="B14" i="7"/>
  <c r="B15" i="7" s="1"/>
  <c r="F15" i="7" s="1"/>
  <c r="I8" i="7"/>
  <c r="H8" i="7"/>
  <c r="G8" i="7"/>
  <c r="E8" i="7"/>
  <c r="D8" i="7"/>
  <c r="J7" i="7"/>
  <c r="J8" i="7" s="1"/>
  <c r="I7" i="7"/>
  <c r="H7" i="7"/>
  <c r="G7" i="7"/>
  <c r="E7" i="7"/>
  <c r="D7" i="7"/>
  <c r="C7" i="7"/>
  <c r="C8" i="7" s="1"/>
  <c r="B7" i="7"/>
  <c r="B8" i="7" s="1"/>
  <c r="F8" i="7" s="1"/>
  <c r="J22" i="6"/>
  <c r="I22" i="6"/>
  <c r="H22" i="6"/>
  <c r="G22" i="6"/>
  <c r="K22" i="6" s="1"/>
  <c r="K23" i="6" s="1"/>
  <c r="J21" i="6"/>
  <c r="I21" i="6"/>
  <c r="H21" i="6"/>
  <c r="G21" i="6"/>
  <c r="E21" i="6"/>
  <c r="E22" i="6" s="1"/>
  <c r="D21" i="6"/>
  <c r="D22" i="6" s="1"/>
  <c r="C21" i="6"/>
  <c r="C22" i="6" s="1"/>
  <c r="B21" i="6"/>
  <c r="B22" i="6" s="1"/>
  <c r="I15" i="6"/>
  <c r="H15" i="6"/>
  <c r="G15" i="6"/>
  <c r="E15" i="6"/>
  <c r="D15" i="6"/>
  <c r="J14" i="6"/>
  <c r="J15" i="6" s="1"/>
  <c r="I14" i="6"/>
  <c r="H14" i="6"/>
  <c r="G14" i="6"/>
  <c r="E14" i="6"/>
  <c r="D14" i="6"/>
  <c r="C14" i="6"/>
  <c r="C15" i="6" s="1"/>
  <c r="B14" i="6"/>
  <c r="B15" i="6" s="1"/>
  <c r="F15" i="6" s="1"/>
  <c r="J8" i="6"/>
  <c r="E8" i="6"/>
  <c r="D8" i="6"/>
  <c r="C8" i="6"/>
  <c r="B8" i="6"/>
  <c r="F8" i="6" s="1"/>
  <c r="J7" i="6"/>
  <c r="I7" i="6"/>
  <c r="I8" i="6" s="1"/>
  <c r="H7" i="6"/>
  <c r="H8" i="6" s="1"/>
  <c r="G7" i="6"/>
  <c r="G8" i="6" s="1"/>
  <c r="K8" i="6" s="1"/>
  <c r="K9" i="6" s="1"/>
  <c r="E7" i="6"/>
  <c r="D7" i="6"/>
  <c r="C7" i="6"/>
  <c r="B7" i="6"/>
  <c r="F22" i="6" l="1"/>
  <c r="F16" i="7"/>
  <c r="L15" i="7"/>
  <c r="M15" i="7" s="1"/>
  <c r="F9" i="7"/>
  <c r="L8" i="7"/>
  <c r="M8" i="7" s="1"/>
  <c r="K24" i="6"/>
  <c r="F16" i="6"/>
  <c r="L15" i="6"/>
  <c r="M15" i="6" s="1"/>
  <c r="F23" i="7"/>
  <c r="L22" i="7"/>
  <c r="M22" i="7" s="1"/>
  <c r="M25" i="7" s="1"/>
  <c r="L8" i="6"/>
  <c r="M8" i="6" s="1"/>
  <c r="F9" i="6"/>
  <c r="K15" i="6"/>
  <c r="K16" i="6" s="1"/>
  <c r="K8" i="7"/>
  <c r="K9" i="7" s="1"/>
  <c r="K24" i="7" s="1"/>
  <c r="J22" i="5"/>
  <c r="I22" i="5"/>
  <c r="H22" i="5"/>
  <c r="C22" i="5"/>
  <c r="B22" i="5"/>
  <c r="J21" i="5"/>
  <c r="I21" i="5"/>
  <c r="H21" i="5"/>
  <c r="G21" i="5"/>
  <c r="G22" i="5" s="1"/>
  <c r="K22" i="5" s="1"/>
  <c r="K23" i="5" s="1"/>
  <c r="E21" i="5"/>
  <c r="E22" i="5" s="1"/>
  <c r="D21" i="5"/>
  <c r="D22" i="5" s="1"/>
  <c r="C21" i="5"/>
  <c r="B21" i="5"/>
  <c r="J15" i="5"/>
  <c r="I15" i="5"/>
  <c r="H15" i="5"/>
  <c r="G15" i="5"/>
  <c r="K15" i="5" s="1"/>
  <c r="K16" i="5" s="1"/>
  <c r="J14" i="5"/>
  <c r="I14" i="5"/>
  <c r="H14" i="5"/>
  <c r="G14" i="5"/>
  <c r="E14" i="5"/>
  <c r="E15" i="5" s="1"/>
  <c r="D14" i="5"/>
  <c r="D15" i="5" s="1"/>
  <c r="C14" i="5"/>
  <c r="C15" i="5" s="1"/>
  <c r="B14" i="5"/>
  <c r="B15" i="5" s="1"/>
  <c r="E8" i="5"/>
  <c r="D8" i="5"/>
  <c r="J7" i="5"/>
  <c r="J8" i="5" s="1"/>
  <c r="I7" i="5"/>
  <c r="I8" i="5" s="1"/>
  <c r="H7" i="5"/>
  <c r="H8" i="5" s="1"/>
  <c r="G7" i="5"/>
  <c r="G8" i="5" s="1"/>
  <c r="E7" i="5"/>
  <c r="D7" i="5"/>
  <c r="C7" i="5"/>
  <c r="C8" i="5" s="1"/>
  <c r="B7" i="5"/>
  <c r="B8" i="5" s="1"/>
  <c r="F24" i="7" l="1"/>
  <c r="M26" i="7" s="1"/>
  <c r="F23" i="6"/>
  <c r="F24" i="6" s="1"/>
  <c r="M26" i="6" s="1"/>
  <c r="L22" i="6"/>
  <c r="M22" i="6" s="1"/>
  <c r="M25" i="6" s="1"/>
  <c r="K8" i="5"/>
  <c r="K9" i="5" s="1"/>
  <c r="F22" i="5"/>
  <c r="F8" i="5"/>
  <c r="K24" i="5"/>
  <c r="F15" i="5"/>
  <c r="F16" i="5" l="1"/>
  <c r="L15" i="5"/>
  <c r="M15" i="5" s="1"/>
  <c r="F9" i="5"/>
  <c r="L8" i="5"/>
  <c r="M8" i="5" s="1"/>
  <c r="F23" i="5"/>
  <c r="L22" i="5"/>
  <c r="M22" i="5" s="1"/>
  <c r="M25" i="5" s="1"/>
  <c r="F24" i="5" l="1"/>
  <c r="M26" i="5" s="1"/>
</calcChain>
</file>

<file path=xl/sharedStrings.xml><?xml version="1.0" encoding="utf-8"?>
<sst xmlns="http://schemas.openxmlformats.org/spreadsheetml/2006/main" count="168" uniqueCount="38">
  <si>
    <t>エネルギー消費の削減量の計算</t>
    <rPh sb="5" eb="7">
      <t>ショウヒ</t>
    </rPh>
    <rPh sb="8" eb="10">
      <t>サクゲン</t>
    </rPh>
    <rPh sb="10" eb="11">
      <t>リョウ</t>
    </rPh>
    <rPh sb="12" eb="14">
      <t>ケイサン</t>
    </rPh>
    <phoneticPr fontId="2"/>
  </si>
  <si>
    <t>電気</t>
    <rPh sb="0" eb="2">
      <t>デンキ</t>
    </rPh>
    <phoneticPr fontId="2"/>
  </si>
  <si>
    <t>年間使用時間</t>
    <rPh sb="0" eb="2">
      <t>ネンカン</t>
    </rPh>
    <rPh sb="2" eb="4">
      <t>シヨウ</t>
    </rPh>
    <rPh sb="4" eb="6">
      <t>ジカン</t>
    </rPh>
    <phoneticPr fontId="2"/>
  </si>
  <si>
    <t>使用時間</t>
    <rPh sb="0" eb="2">
      <t>シヨウ</t>
    </rPh>
    <rPh sb="2" eb="4">
      <t>ジカン</t>
    </rPh>
    <phoneticPr fontId="2"/>
  </si>
  <si>
    <t>使用日数</t>
    <rPh sb="0" eb="2">
      <t>シヨウ</t>
    </rPh>
    <rPh sb="2" eb="4">
      <t>ニッスウ</t>
    </rPh>
    <phoneticPr fontId="2"/>
  </si>
  <si>
    <t>使用電力（年間）</t>
    <rPh sb="0" eb="2">
      <t>シヨウ</t>
    </rPh>
    <rPh sb="2" eb="4">
      <t>デンリョク</t>
    </rPh>
    <rPh sb="5" eb="7">
      <t>ネンカン</t>
    </rPh>
    <phoneticPr fontId="2"/>
  </si>
  <si>
    <t>排出係数</t>
    <rPh sb="0" eb="2">
      <t>ハイシュツ</t>
    </rPh>
    <rPh sb="2" eb="4">
      <t>ケイスウ</t>
    </rPh>
    <phoneticPr fontId="2"/>
  </si>
  <si>
    <t>既設設備：電気計</t>
    <rPh sb="0" eb="2">
      <t>キセツ</t>
    </rPh>
    <rPh sb="2" eb="4">
      <t>セツビ</t>
    </rPh>
    <rPh sb="5" eb="7">
      <t>デンキ</t>
    </rPh>
    <rPh sb="7" eb="8">
      <t>ケイ</t>
    </rPh>
    <phoneticPr fontId="2"/>
  </si>
  <si>
    <t>既設設備：灯油計</t>
    <rPh sb="0" eb="2">
      <t>キセツ</t>
    </rPh>
    <rPh sb="2" eb="4">
      <t>セツビ</t>
    </rPh>
    <rPh sb="5" eb="7">
      <t>トウユ</t>
    </rPh>
    <rPh sb="7" eb="8">
      <t>ケイ</t>
    </rPh>
    <phoneticPr fontId="2"/>
  </si>
  <si>
    <t>既設設備：ガス計</t>
    <rPh sb="0" eb="2">
      <t>キセツ</t>
    </rPh>
    <rPh sb="2" eb="4">
      <t>セツビ</t>
    </rPh>
    <rPh sb="7" eb="8">
      <t>ケイ</t>
    </rPh>
    <phoneticPr fontId="2"/>
  </si>
  <si>
    <t>更新設備：電気計</t>
    <rPh sb="2" eb="4">
      <t>セツビ</t>
    </rPh>
    <rPh sb="5" eb="7">
      <t>デンキ</t>
    </rPh>
    <phoneticPr fontId="2"/>
  </si>
  <si>
    <t>更新設備：灯油計</t>
    <rPh sb="2" eb="4">
      <t>セツビ</t>
    </rPh>
    <rPh sb="5" eb="7">
      <t>トウユ</t>
    </rPh>
    <phoneticPr fontId="2"/>
  </si>
  <si>
    <t>更新設備：ガス計</t>
    <rPh sb="2" eb="4">
      <t>セツビ</t>
    </rPh>
    <phoneticPr fontId="2"/>
  </si>
  <si>
    <t>ガス削減量</t>
    <rPh sb="2" eb="4">
      <t>サクゲン</t>
    </rPh>
    <rPh sb="4" eb="5">
      <t>リョウ</t>
    </rPh>
    <phoneticPr fontId="2"/>
  </si>
  <si>
    <t>灯油削減量</t>
    <rPh sb="0" eb="2">
      <t>トウユ</t>
    </rPh>
    <rPh sb="2" eb="4">
      <t>サクゲン</t>
    </rPh>
    <rPh sb="4" eb="5">
      <t>リョウ</t>
    </rPh>
    <phoneticPr fontId="2"/>
  </si>
  <si>
    <t>電気削減量</t>
    <rPh sb="0" eb="2">
      <t>デンキ</t>
    </rPh>
    <rPh sb="2" eb="4">
      <t>サクゲン</t>
    </rPh>
    <rPh sb="4" eb="5">
      <t>リョウ</t>
    </rPh>
    <phoneticPr fontId="2"/>
  </si>
  <si>
    <t>CO2削減量：電気</t>
    <rPh sb="3" eb="5">
      <t>サクゲン</t>
    </rPh>
    <rPh sb="5" eb="6">
      <t>リョウ</t>
    </rPh>
    <rPh sb="7" eb="9">
      <t>デンキ</t>
    </rPh>
    <phoneticPr fontId="2"/>
  </si>
  <si>
    <t>CO2削減量：灯油</t>
    <rPh sb="3" eb="5">
      <t>サクゲン</t>
    </rPh>
    <rPh sb="5" eb="6">
      <t>リョウ</t>
    </rPh>
    <phoneticPr fontId="2"/>
  </si>
  <si>
    <t>CO2削減量：ガス</t>
    <rPh sb="3" eb="5">
      <t>サクゲン</t>
    </rPh>
    <rPh sb="5" eb="6">
      <t>リョウ</t>
    </rPh>
    <phoneticPr fontId="2"/>
  </si>
  <si>
    <t>CO2削減量合計</t>
    <rPh sb="6" eb="8">
      <t>ゴウケイ</t>
    </rPh>
    <phoneticPr fontId="2"/>
  </si>
  <si>
    <t>灯油</t>
    <rPh sb="0" eb="2">
      <t>トウユ</t>
    </rPh>
    <phoneticPr fontId="2"/>
  </si>
  <si>
    <t>ガス</t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</si>
  <si>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消費電力</t>
    </r>
    <rPh sb="1" eb="2">
      <t>ダイ</t>
    </rPh>
    <rPh sb="5" eb="7">
      <t>ショウヒ</t>
    </rPh>
    <rPh sb="7" eb="9">
      <t>デンリョク</t>
    </rPh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</si>
  <si>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ガス消費量</t>
    </r>
    <rPh sb="1" eb="2">
      <t>ダイ</t>
    </rPh>
    <rPh sb="7" eb="9">
      <t>ショウヒ</t>
    </rPh>
    <rPh sb="9" eb="10">
      <t>リョウ</t>
    </rPh>
    <phoneticPr fontId="2"/>
  </si>
  <si>
    <t>1台あたり灯油消費量</t>
    <rPh sb="5" eb="7">
      <t>トウユ</t>
    </rPh>
    <rPh sb="7" eb="9">
      <t>ショウヒ</t>
    </rPh>
    <rPh sb="9" eb="10">
      <t>リョウ</t>
    </rPh>
    <phoneticPr fontId="2"/>
  </si>
  <si>
    <t>排出量小計</t>
    <rPh sb="0" eb="2">
      <t>ハイシュツ</t>
    </rPh>
    <rPh sb="2" eb="3">
      <t>リョウ</t>
    </rPh>
    <rPh sb="3" eb="5">
      <t>ショウケイ</t>
    </rPh>
    <phoneticPr fontId="2"/>
  </si>
  <si>
    <t>排出量計</t>
    <rPh sb="0" eb="2">
      <t>ハイシュツ</t>
    </rPh>
    <rPh sb="2" eb="3">
      <t>リョウ</t>
    </rPh>
    <rPh sb="3" eb="4">
      <t>ケイ</t>
    </rPh>
    <phoneticPr fontId="2"/>
  </si>
  <si>
    <t>CO2削減率</t>
    <rPh sb="3" eb="5">
      <t>サクゲン</t>
    </rPh>
    <rPh sb="5" eb="6">
      <t>リツ</t>
    </rPh>
    <phoneticPr fontId="2"/>
  </si>
  <si>
    <t>使用使用量（年間）</t>
    <rPh sb="0" eb="2">
      <t>シヨウ</t>
    </rPh>
    <rPh sb="2" eb="5">
      <t>シヨウリョウ</t>
    </rPh>
    <rPh sb="6" eb="8">
      <t>ネンカン</t>
    </rPh>
    <phoneticPr fontId="2"/>
  </si>
  <si>
    <t>給湯設備：電気</t>
    <rPh sb="0" eb="2">
      <t>キュウトウ</t>
    </rPh>
    <rPh sb="2" eb="4">
      <t>セツビ</t>
    </rPh>
    <rPh sb="5" eb="7">
      <t>デンキ</t>
    </rPh>
    <phoneticPr fontId="2"/>
  </si>
  <si>
    <t>既設設備：灯油</t>
    <rPh sb="0" eb="2">
      <t>キセツ</t>
    </rPh>
    <rPh sb="2" eb="4">
      <t>セツビ</t>
    </rPh>
    <rPh sb="5" eb="7">
      <t>トウユ</t>
    </rPh>
    <phoneticPr fontId="2"/>
  </si>
  <si>
    <t>更新設備：灯油</t>
    <rPh sb="2" eb="4">
      <t>セツビ</t>
    </rPh>
    <rPh sb="5" eb="7">
      <t>トウユ</t>
    </rPh>
    <phoneticPr fontId="2"/>
  </si>
  <si>
    <t>更新設備：電気</t>
    <rPh sb="2" eb="4">
      <t>セツビ</t>
    </rPh>
    <rPh sb="5" eb="7">
      <t>デンキ</t>
    </rPh>
    <phoneticPr fontId="2"/>
  </si>
  <si>
    <t>既設設備：ガス</t>
    <rPh sb="0" eb="2">
      <t>キセツ</t>
    </rPh>
    <rPh sb="2" eb="4">
      <t>セツビ</t>
    </rPh>
    <phoneticPr fontId="2"/>
  </si>
  <si>
    <t>更新設備：ガス</t>
    <rPh sb="2" eb="4">
      <t>セツビ</t>
    </rPh>
    <phoneticPr fontId="2"/>
  </si>
  <si>
    <t>SRT-4666F200V-BL</t>
    <phoneticPr fontId="2"/>
  </si>
  <si>
    <t>SRT-376D</t>
    <phoneticPr fontId="2"/>
  </si>
  <si>
    <t>UKB-AG472F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</si>
</sst>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&quot;時間/年&quot;"/>
    <numFmt numFmtId="177" formatCode="#,##0.00&quot;KWh/年&quot;"/>
    <numFmt numFmtId="178" formatCode="0.000000&quot;t-CO2/kWh&quot;"/>
    <numFmt numFmtId="179" formatCode="0&quot;時間/24時間&quot;"/>
    <numFmt numFmtId="180" formatCode="0&quot;日/365日&quot;"/>
    <numFmt numFmtId="181" formatCode="0.000&quot;kW/1時間&quot;"/>
    <numFmt numFmtId="182" formatCode="##,##0.0&quot;L/時間&quot;"/>
    <numFmt numFmtId="183" formatCode="0&quot;L/年&quot;"/>
    <numFmt numFmtId="184" formatCode="##,##0.000&quot;㎥/時間&quot;"/>
    <numFmt numFmtId="185" formatCode="0&quot;㎥/年&quot;"/>
    <numFmt numFmtId="186" formatCode="&quot;&quot;0.00&quot;t-CO2&quot;"/>
    <numFmt numFmtId="187" formatCode="0.000000&quot;t-CO2/kL&quot;"/>
    <numFmt numFmtId="188" formatCode="0.000000&quot;t-CO2/L&quot;"/>
    <numFmt numFmtId="189" formatCode="0.000000&quot;t-CO2/㎥&quot;"/>
    <numFmt numFmtId="190" formatCode="#,##0.00&quot;t-CO2&quot;"/>
    <numFmt numFmtId="191" formatCode="0.0&quot;時間/24時間&quot;"/>
    <numFmt numFmtId="192" formatCode="##,##0.00&quot;L/時間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81" fontId="3" fillId="3" borderId="0" xfId="0" applyNumberFormat="1" applyFont="1" applyFill="1" applyBorder="1" applyAlignment="1">
      <alignment vertical="center"/>
    </xf>
    <xf numFmtId="179" fontId="3" fillId="3" borderId="0" xfId="0" applyNumberFormat="1" applyFont="1" applyFill="1" applyBorder="1" applyAlignment="1">
      <alignment horizontal="right" vertical="center"/>
    </xf>
    <xf numFmtId="180" fontId="3" fillId="3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6" fontId="3" fillId="4" borderId="10" xfId="0" applyNumberFormat="1" applyFont="1" applyFill="1" applyBorder="1" applyAlignment="1">
      <alignment vertical="center"/>
    </xf>
    <xf numFmtId="182" fontId="3" fillId="3" borderId="0" xfId="0" applyNumberFormat="1" applyFont="1" applyFill="1" applyBorder="1" applyAlignment="1">
      <alignment horizontal="right" vertical="center"/>
    </xf>
    <xf numFmtId="183" fontId="3" fillId="0" borderId="1" xfId="0" applyNumberFormat="1" applyFont="1" applyFill="1" applyBorder="1" applyAlignment="1">
      <alignment vertical="center"/>
    </xf>
    <xf numFmtId="184" fontId="3" fillId="3" borderId="0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vertical="center"/>
    </xf>
    <xf numFmtId="186" fontId="3" fillId="2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3" fillId="3" borderId="6" xfId="0" applyNumberFormat="1" applyFont="1" applyFill="1" applyBorder="1" applyAlignment="1">
      <alignment vertical="center"/>
    </xf>
    <xf numFmtId="179" fontId="3" fillId="3" borderId="6" xfId="0" applyNumberFormat="1" applyFont="1" applyFill="1" applyBorder="1" applyAlignment="1">
      <alignment horizontal="right" vertical="center"/>
    </xf>
    <xf numFmtId="180" fontId="3" fillId="3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82" fontId="3" fillId="3" borderId="6" xfId="0" applyNumberFormat="1" applyFont="1" applyFill="1" applyBorder="1" applyAlignment="1">
      <alignment horizontal="right" vertical="center"/>
    </xf>
    <xf numFmtId="183" fontId="3" fillId="0" borderId="8" xfId="0" applyNumberFormat="1" applyFont="1" applyFill="1" applyBorder="1" applyAlignment="1">
      <alignment vertical="center"/>
    </xf>
    <xf numFmtId="183" fontId="3" fillId="0" borderId="9" xfId="0" applyNumberFormat="1" applyFont="1" applyFill="1" applyBorder="1" applyAlignment="1">
      <alignment vertical="center"/>
    </xf>
    <xf numFmtId="184" fontId="3" fillId="3" borderId="6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vertical="center"/>
    </xf>
    <xf numFmtId="185" fontId="3" fillId="0" borderId="9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horizontal="right" vertical="center"/>
    </xf>
    <xf numFmtId="180" fontId="3" fillId="0" borderId="7" xfId="0" applyNumberFormat="1" applyFont="1" applyFill="1" applyBorder="1" applyAlignment="1">
      <alignment horizontal="right" vertical="center"/>
    </xf>
    <xf numFmtId="184" fontId="3" fillId="0" borderId="7" xfId="0" applyNumberFormat="1" applyFont="1" applyFill="1" applyBorder="1" applyAlignment="1">
      <alignment horizontal="right" vertical="center"/>
    </xf>
    <xf numFmtId="181" fontId="3" fillId="0" borderId="6" xfId="0" applyNumberFormat="1" applyFont="1" applyFill="1" applyBorder="1" applyAlignment="1">
      <alignment vertical="center"/>
    </xf>
    <xf numFmtId="179" fontId="3" fillId="0" borderId="6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/>
    </xf>
    <xf numFmtId="182" fontId="3" fillId="0" borderId="6" xfId="0" applyNumberFormat="1" applyFont="1" applyFill="1" applyBorder="1" applyAlignment="1">
      <alignment horizontal="right" vertical="center"/>
    </xf>
    <xf numFmtId="184" fontId="3" fillId="0" borderId="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80" fontId="3" fillId="0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vertical="center"/>
    </xf>
    <xf numFmtId="181" fontId="3" fillId="0" borderId="14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87" fontId="3" fillId="0" borderId="14" xfId="0" applyNumberFormat="1" applyFont="1" applyFill="1" applyBorder="1" applyAlignment="1">
      <alignment vertical="center"/>
    </xf>
    <xf numFmtId="188" fontId="3" fillId="0" borderId="14" xfId="0" applyNumberFormat="1" applyFont="1" applyFill="1" applyBorder="1" applyAlignment="1">
      <alignment vertical="center"/>
    </xf>
    <xf numFmtId="189" fontId="3" fillId="0" borderId="1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6" fontId="3" fillId="4" borderId="13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90" fontId="3" fillId="0" borderId="7" xfId="0" applyNumberFormat="1" applyFont="1" applyFill="1" applyBorder="1" applyAlignment="1">
      <alignment vertical="center"/>
    </xf>
    <xf numFmtId="183" fontId="3" fillId="0" borderId="6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86" fontId="3" fillId="4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83" fontId="3" fillId="0" borderId="11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190" fontId="3" fillId="0" borderId="12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183" fontId="3" fillId="5" borderId="6" xfId="0" applyNumberFormat="1" applyFont="1" applyFill="1" applyBorder="1" applyAlignment="1">
      <alignment vertical="center"/>
    </xf>
    <xf numFmtId="183" fontId="3" fillId="5" borderId="0" xfId="0" applyNumberFormat="1" applyFont="1" applyFill="1" applyBorder="1" applyAlignment="1">
      <alignment vertical="center"/>
    </xf>
    <xf numFmtId="177" fontId="3" fillId="5" borderId="0" xfId="0" applyNumberFormat="1" applyFont="1" applyFill="1" applyBorder="1" applyAlignment="1">
      <alignment horizontal="right" vertical="center"/>
    </xf>
    <xf numFmtId="190" fontId="3" fillId="5" borderId="7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horizontal="left" vertical="center"/>
    </xf>
    <xf numFmtId="179" fontId="3" fillId="0" borderId="7" xfId="0" applyNumberFormat="1" applyFont="1" applyFill="1" applyBorder="1" applyAlignment="1">
      <alignment horizontal="left" vertical="center"/>
    </xf>
    <xf numFmtId="191" fontId="3" fillId="3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2" fontId="3" fillId="0" borderId="7" xfId="0" applyNumberFormat="1" applyFont="1" applyFill="1" applyBorder="1" applyAlignment="1">
      <alignment horizontal="left" vertical="center"/>
    </xf>
    <xf numFmtId="192" fontId="3" fillId="3" borderId="6" xfId="0" applyNumberFormat="1" applyFont="1" applyFill="1" applyBorder="1" applyAlignment="1">
      <alignment horizontal="right" vertical="center"/>
    </xf>
    <xf numFmtId="192" fontId="3" fillId="3" borderId="0" xfId="0" applyNumberFormat="1" applyFont="1" applyFill="1" applyBorder="1" applyAlignment="1">
      <alignment horizontal="right" vertical="center"/>
    </xf>
    <xf numFmtId="182" fontId="6" fillId="0" borderId="7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81" fontId="7" fillId="3" borderId="6" xfId="0" applyNumberFormat="1" applyFont="1" applyFill="1" applyBorder="1" applyAlignment="1">
      <alignment vertical="center"/>
    </xf>
    <xf numFmtId="179" fontId="7" fillId="3" borderId="6" xfId="0" applyNumberFormat="1" applyFont="1" applyFill="1" applyBorder="1" applyAlignment="1">
      <alignment horizontal="right" vertical="center"/>
    </xf>
    <xf numFmtId="180" fontId="7" fillId="3" borderId="6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92" fontId="7" fillId="3" borderId="6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zoomScale="115" zoomScaleNormal="115" workbookViewId="0">
      <selection activeCell="D31" sqref="D31"/>
    </sheetView>
  </sheetViews>
  <sheetFormatPr defaultRowHeight="15.75" x14ac:dyDescent="0.4"/>
  <cols>
    <col min="1" max="1" width="17" style="17" customWidth="1"/>
    <col min="2" max="6" width="13.625" style="17" customWidth="1"/>
    <col min="7" max="11" width="13.625" style="1" customWidth="1"/>
    <col min="12" max="12" width="13.875" style="1" bestFit="1" customWidth="1"/>
    <col min="13" max="13" width="17" style="1" customWidth="1"/>
    <col min="14" max="14" width="7.5" style="2" customWidth="1"/>
    <col min="15" max="16384" width="9" style="1"/>
  </cols>
  <sheetData>
    <row r="1" spans="1:14" x14ac:dyDescent="0.4">
      <c r="A1" s="1" t="s">
        <v>0</v>
      </c>
      <c r="B1" s="1"/>
      <c r="C1" s="1"/>
      <c r="D1" s="1"/>
      <c r="E1" s="1"/>
      <c r="F1" s="1"/>
    </row>
    <row r="2" spans="1:14" x14ac:dyDescent="0.4">
      <c r="A2" s="1"/>
      <c r="B2" s="1"/>
      <c r="C2" s="1"/>
      <c r="D2" s="1"/>
      <c r="E2" s="1"/>
      <c r="F2" s="1"/>
    </row>
    <row r="3" spans="1:14" s="17" customFormat="1" x14ac:dyDescent="0.4">
      <c r="A3" s="30" t="s">
        <v>1</v>
      </c>
      <c r="B3" s="52" t="s">
        <v>29</v>
      </c>
      <c r="C3" s="83" t="s">
        <v>35</v>
      </c>
      <c r="D3" s="83"/>
      <c r="E3" s="53"/>
      <c r="F3" s="32" t="s">
        <v>7</v>
      </c>
      <c r="G3" s="52" t="s">
        <v>32</v>
      </c>
      <c r="H3" s="83" t="s">
        <v>36</v>
      </c>
      <c r="I3" s="83"/>
      <c r="J3" s="53"/>
      <c r="K3" s="32" t="s">
        <v>10</v>
      </c>
      <c r="L3" s="30" t="s">
        <v>15</v>
      </c>
      <c r="M3" s="43" t="s">
        <v>16</v>
      </c>
      <c r="N3" s="33"/>
    </row>
    <row r="4" spans="1:14" x14ac:dyDescent="0.4">
      <c r="A4" s="3" t="s">
        <v>22</v>
      </c>
      <c r="B4" s="18">
        <v>5.4</v>
      </c>
      <c r="C4" s="4"/>
      <c r="D4" s="4"/>
      <c r="E4" s="4"/>
      <c r="F4" s="34"/>
      <c r="G4" s="18">
        <v>1.5</v>
      </c>
      <c r="H4" s="4"/>
      <c r="I4" s="4"/>
      <c r="J4" s="4"/>
      <c r="K4" s="34"/>
      <c r="L4" s="38"/>
      <c r="M4" s="46" t="s">
        <v>6</v>
      </c>
    </row>
    <row r="5" spans="1:14" x14ac:dyDescent="0.4">
      <c r="A5" s="3" t="s">
        <v>3</v>
      </c>
      <c r="B5" s="19">
        <v>8</v>
      </c>
      <c r="C5" s="5"/>
      <c r="D5" s="5"/>
      <c r="E5" s="5"/>
      <c r="F5" s="72"/>
      <c r="G5" s="19">
        <v>8</v>
      </c>
      <c r="H5" s="5"/>
      <c r="I5" s="5"/>
      <c r="J5" s="5"/>
      <c r="K5" s="73"/>
      <c r="L5" s="39"/>
      <c r="M5" s="47">
        <v>5.2800000000000004E-4</v>
      </c>
    </row>
    <row r="6" spans="1:14" x14ac:dyDescent="0.4">
      <c r="A6" s="3" t="s">
        <v>4</v>
      </c>
      <c r="B6" s="20">
        <v>365</v>
      </c>
      <c r="C6" s="6"/>
      <c r="D6" s="6"/>
      <c r="E6" s="6"/>
      <c r="F6" s="72"/>
      <c r="G6" s="20">
        <v>365</v>
      </c>
      <c r="H6" s="6"/>
      <c r="I6" s="6"/>
      <c r="J6" s="6"/>
      <c r="K6" s="72"/>
      <c r="L6" s="40"/>
      <c r="M6" s="44"/>
    </row>
    <row r="7" spans="1:14" x14ac:dyDescent="0.4">
      <c r="A7" s="3" t="s">
        <v>2</v>
      </c>
      <c r="B7" s="21">
        <f>B5*B6</f>
        <v>2920</v>
      </c>
      <c r="C7" s="7">
        <f t="shared" ref="C7:E7" si="0">C5*C6</f>
        <v>0</v>
      </c>
      <c r="D7" s="7">
        <f t="shared" si="0"/>
        <v>0</v>
      </c>
      <c r="E7" s="7">
        <f t="shared" si="0"/>
        <v>0</v>
      </c>
      <c r="F7" s="8"/>
      <c r="G7" s="21">
        <f>G5*G6</f>
        <v>2920</v>
      </c>
      <c r="H7" s="7">
        <f t="shared" ref="H7:J7" si="1">H5*H6</f>
        <v>0</v>
      </c>
      <c r="I7" s="7">
        <f t="shared" si="1"/>
        <v>0</v>
      </c>
      <c r="J7" s="7">
        <f t="shared" si="1"/>
        <v>0</v>
      </c>
      <c r="K7" s="8"/>
      <c r="L7" s="21"/>
      <c r="M7" s="45"/>
    </row>
    <row r="8" spans="1:14" x14ac:dyDescent="0.4">
      <c r="A8" s="9" t="s">
        <v>5</v>
      </c>
      <c r="B8" s="22">
        <f>B4*B7</f>
        <v>15768.000000000002</v>
      </c>
      <c r="C8" s="10">
        <f t="shared" ref="C8:E8" si="2">C4*C7</f>
        <v>0</v>
      </c>
      <c r="D8" s="10">
        <f t="shared" si="2"/>
        <v>0</v>
      </c>
      <c r="E8" s="10">
        <f t="shared" si="2"/>
        <v>0</v>
      </c>
      <c r="F8" s="23">
        <f>SUM(B8:E8)</f>
        <v>15768.000000000002</v>
      </c>
      <c r="G8" s="22">
        <f>G4*G7</f>
        <v>4380</v>
      </c>
      <c r="H8" s="10">
        <f t="shared" ref="H8:J8" si="3">H4*H7</f>
        <v>0</v>
      </c>
      <c r="I8" s="10">
        <f t="shared" si="3"/>
        <v>0</v>
      </c>
      <c r="J8" s="10">
        <f t="shared" si="3"/>
        <v>0</v>
      </c>
      <c r="K8" s="23">
        <f>SUM(G8:J8)</f>
        <v>4380</v>
      </c>
      <c r="L8" s="22">
        <f>F8-K8</f>
        <v>11388.000000000002</v>
      </c>
      <c r="M8" s="11">
        <f>L8*M5</f>
        <v>6.0128640000000013</v>
      </c>
    </row>
    <row r="9" spans="1:14" x14ac:dyDescent="0.4">
      <c r="A9" s="3"/>
      <c r="B9" s="54"/>
      <c r="C9" s="55"/>
      <c r="D9" s="57" t="s">
        <v>25</v>
      </c>
      <c r="E9" s="57" t="s">
        <v>25</v>
      </c>
      <c r="F9" s="58">
        <f>F8*M5</f>
        <v>8.3255040000000022</v>
      </c>
      <c r="G9" s="54"/>
      <c r="H9" s="55"/>
      <c r="I9" s="55"/>
      <c r="J9" s="57" t="s">
        <v>25</v>
      </c>
      <c r="K9" s="58">
        <f>K8*M5</f>
        <v>2.31264</v>
      </c>
      <c r="L9" s="54"/>
      <c r="M9" s="56"/>
    </row>
    <row r="10" spans="1:14" s="17" customFormat="1" x14ac:dyDescent="0.4">
      <c r="A10" s="30" t="s">
        <v>20</v>
      </c>
      <c r="B10" s="52" t="s">
        <v>30</v>
      </c>
      <c r="C10" s="53"/>
      <c r="D10" s="31"/>
      <c r="E10" s="31"/>
      <c r="F10" s="32" t="s">
        <v>8</v>
      </c>
      <c r="G10" s="52" t="s">
        <v>31</v>
      </c>
      <c r="H10" s="53"/>
      <c r="I10" s="31"/>
      <c r="J10" s="31"/>
      <c r="K10" s="32" t="s">
        <v>11</v>
      </c>
      <c r="L10" s="30" t="s">
        <v>14</v>
      </c>
      <c r="M10" s="43" t="s">
        <v>17</v>
      </c>
      <c r="N10" s="33"/>
    </row>
    <row r="11" spans="1:14" x14ac:dyDescent="0.4">
      <c r="A11" s="3" t="s">
        <v>24</v>
      </c>
      <c r="B11" s="77"/>
      <c r="C11" s="78"/>
      <c r="D11" s="12"/>
      <c r="E11" s="12"/>
      <c r="F11" s="79"/>
      <c r="G11" s="24"/>
      <c r="H11" s="12"/>
      <c r="I11" s="12"/>
      <c r="J11" s="12"/>
      <c r="K11" s="76"/>
      <c r="L11" s="41"/>
      <c r="M11" s="46" t="s">
        <v>6</v>
      </c>
    </row>
    <row r="12" spans="1:14" x14ac:dyDescent="0.4">
      <c r="A12" s="3" t="s">
        <v>3</v>
      </c>
      <c r="B12" s="19"/>
      <c r="C12" s="74"/>
      <c r="D12" s="5"/>
      <c r="E12" s="5"/>
      <c r="F12" s="73"/>
      <c r="G12" s="19"/>
      <c r="H12" s="74"/>
      <c r="I12" s="5"/>
      <c r="J12" s="5"/>
      <c r="K12" s="35"/>
      <c r="L12" s="39"/>
      <c r="M12" s="48">
        <v>2.4900000000000002</v>
      </c>
    </row>
    <row r="13" spans="1:14" x14ac:dyDescent="0.4">
      <c r="A13" s="3" t="s">
        <v>4</v>
      </c>
      <c r="B13" s="20"/>
      <c r="C13" s="6"/>
      <c r="D13" s="6"/>
      <c r="E13" s="6"/>
      <c r="F13" s="72"/>
      <c r="G13" s="20"/>
      <c r="H13" s="6"/>
      <c r="I13" s="6"/>
      <c r="J13" s="6"/>
      <c r="K13" s="72"/>
      <c r="L13" s="40"/>
      <c r="M13" s="49">
        <v>2.49E-3</v>
      </c>
    </row>
    <row r="14" spans="1:14" x14ac:dyDescent="0.4">
      <c r="A14" s="3" t="s">
        <v>2</v>
      </c>
      <c r="B14" s="21">
        <f>B12*B13</f>
        <v>0</v>
      </c>
      <c r="C14" s="7">
        <f t="shared" ref="C14:E14" si="4">C12*C13</f>
        <v>0</v>
      </c>
      <c r="D14" s="7">
        <f t="shared" si="4"/>
        <v>0</v>
      </c>
      <c r="E14" s="7">
        <f t="shared" si="4"/>
        <v>0</v>
      </c>
      <c r="F14" s="8"/>
      <c r="G14" s="21">
        <f>G12*G13</f>
        <v>0</v>
      </c>
      <c r="H14" s="7">
        <f t="shared" ref="H14:J14" si="5">H12*H13</f>
        <v>0</v>
      </c>
      <c r="I14" s="7">
        <f t="shared" si="5"/>
        <v>0</v>
      </c>
      <c r="J14" s="7">
        <f t="shared" si="5"/>
        <v>0</v>
      </c>
      <c r="K14" s="8"/>
      <c r="L14" s="21"/>
      <c r="M14" s="45"/>
    </row>
    <row r="15" spans="1:14" x14ac:dyDescent="0.4">
      <c r="A15" s="9" t="s">
        <v>28</v>
      </c>
      <c r="B15" s="25">
        <f>B11*B14</f>
        <v>0</v>
      </c>
      <c r="C15" s="13">
        <f t="shared" ref="C15:E15" si="6">C11*C14</f>
        <v>0</v>
      </c>
      <c r="D15" s="13">
        <f t="shared" si="6"/>
        <v>0</v>
      </c>
      <c r="E15" s="13">
        <f t="shared" si="6"/>
        <v>0</v>
      </c>
      <c r="F15" s="26">
        <f>SUM(B15:E15)</f>
        <v>0</v>
      </c>
      <c r="G15" s="25">
        <f>G11*G14</f>
        <v>0</v>
      </c>
      <c r="H15" s="13">
        <f t="shared" ref="H15:J15" si="7">H11*H14</f>
        <v>0</v>
      </c>
      <c r="I15" s="13">
        <f t="shared" si="7"/>
        <v>0</v>
      </c>
      <c r="J15" s="13">
        <f t="shared" si="7"/>
        <v>0</v>
      </c>
      <c r="K15" s="26">
        <f>SUM(G15:J15)</f>
        <v>0</v>
      </c>
      <c r="L15" s="25">
        <f>F15-K15</f>
        <v>0</v>
      </c>
      <c r="M15" s="11">
        <f>L15*M13</f>
        <v>0</v>
      </c>
    </row>
    <row r="16" spans="1:14" x14ac:dyDescent="0.4">
      <c r="A16" s="3"/>
      <c r="B16" s="59"/>
      <c r="C16" s="60"/>
      <c r="D16" s="57" t="s">
        <v>25</v>
      </c>
      <c r="E16" s="57" t="s">
        <v>25</v>
      </c>
      <c r="F16" s="58">
        <f>F15*M13</f>
        <v>0</v>
      </c>
      <c r="G16" s="59"/>
      <c r="H16" s="60"/>
      <c r="I16" s="60"/>
      <c r="J16" s="57" t="s">
        <v>25</v>
      </c>
      <c r="K16" s="58">
        <f>K15*M13</f>
        <v>0</v>
      </c>
      <c r="L16" s="59"/>
      <c r="M16" s="56"/>
    </row>
    <row r="17" spans="1:14" s="17" customFormat="1" x14ac:dyDescent="0.4">
      <c r="A17" s="30" t="s">
        <v>21</v>
      </c>
      <c r="B17" s="30" t="s">
        <v>33</v>
      </c>
      <c r="C17" s="31"/>
      <c r="D17" s="31"/>
      <c r="E17" s="31"/>
      <c r="F17" s="32" t="s">
        <v>9</v>
      </c>
      <c r="G17" s="30" t="s">
        <v>34</v>
      </c>
      <c r="H17" s="31"/>
      <c r="I17" s="31"/>
      <c r="J17" s="31"/>
      <c r="K17" s="32" t="s">
        <v>12</v>
      </c>
      <c r="L17" s="30" t="s">
        <v>13</v>
      </c>
      <c r="M17" s="43" t="s">
        <v>18</v>
      </c>
      <c r="N17" s="33"/>
    </row>
    <row r="18" spans="1:14" x14ac:dyDescent="0.4">
      <c r="A18" s="3" t="s">
        <v>23</v>
      </c>
      <c r="B18" s="27"/>
      <c r="C18" s="14"/>
      <c r="D18" s="14"/>
      <c r="E18" s="14"/>
      <c r="F18" s="37"/>
      <c r="G18" s="27"/>
      <c r="H18" s="14"/>
      <c r="I18" s="14"/>
      <c r="J18" s="14"/>
      <c r="K18" s="37"/>
      <c r="L18" s="42"/>
      <c r="M18" s="46" t="s">
        <v>6</v>
      </c>
    </row>
    <row r="19" spans="1:14" x14ac:dyDescent="0.4">
      <c r="A19" s="3" t="s">
        <v>3</v>
      </c>
      <c r="B19" s="19"/>
      <c r="C19" s="5"/>
      <c r="D19" s="5"/>
      <c r="E19" s="5"/>
      <c r="F19" s="35"/>
      <c r="G19" s="19"/>
      <c r="H19" s="5"/>
      <c r="I19" s="5"/>
      <c r="J19" s="5"/>
      <c r="K19" s="35"/>
      <c r="L19" s="39"/>
      <c r="M19" s="50">
        <v>6.5500000000000003E-3</v>
      </c>
    </row>
    <row r="20" spans="1:14" x14ac:dyDescent="0.4">
      <c r="A20" s="3" t="s">
        <v>4</v>
      </c>
      <c r="B20" s="20"/>
      <c r="C20" s="6"/>
      <c r="D20" s="6"/>
      <c r="E20" s="6"/>
      <c r="F20" s="36"/>
      <c r="G20" s="20"/>
      <c r="H20" s="6"/>
      <c r="I20" s="6"/>
      <c r="J20" s="6"/>
      <c r="K20" s="36"/>
      <c r="L20" s="40"/>
      <c r="M20" s="44"/>
    </row>
    <row r="21" spans="1:14" x14ac:dyDescent="0.4">
      <c r="A21" s="3" t="s">
        <v>2</v>
      </c>
      <c r="B21" s="21">
        <f>B19*B20</f>
        <v>0</v>
      </c>
      <c r="C21" s="7">
        <f t="shared" ref="C21:E21" si="8">C19*C20</f>
        <v>0</v>
      </c>
      <c r="D21" s="7">
        <f t="shared" si="8"/>
        <v>0</v>
      </c>
      <c r="E21" s="7">
        <f t="shared" si="8"/>
        <v>0</v>
      </c>
      <c r="F21" s="8"/>
      <c r="G21" s="21">
        <f>G19*G20</f>
        <v>0</v>
      </c>
      <c r="H21" s="7">
        <f t="shared" ref="H21:J21" si="9">H19*H20</f>
        <v>0</v>
      </c>
      <c r="I21" s="7">
        <f t="shared" si="9"/>
        <v>0</v>
      </c>
      <c r="J21" s="7">
        <f t="shared" si="9"/>
        <v>0</v>
      </c>
      <c r="K21" s="8"/>
      <c r="L21" s="21"/>
      <c r="M21" s="45"/>
    </row>
    <row r="22" spans="1:14" x14ac:dyDescent="0.4">
      <c r="A22" s="9" t="s">
        <v>28</v>
      </c>
      <c r="B22" s="28">
        <f>B18*B21</f>
        <v>0</v>
      </c>
      <c r="C22" s="15">
        <f t="shared" ref="C22:E22" si="10">C18*C21</f>
        <v>0</v>
      </c>
      <c r="D22" s="15">
        <f t="shared" si="10"/>
        <v>0</v>
      </c>
      <c r="E22" s="15">
        <f t="shared" si="10"/>
        <v>0</v>
      </c>
      <c r="F22" s="29">
        <f>SUM(B22:E22)</f>
        <v>0</v>
      </c>
      <c r="G22" s="28">
        <f>G18*G21</f>
        <v>0</v>
      </c>
      <c r="H22" s="15">
        <f t="shared" ref="H22:J22" si="11">H18*H21</f>
        <v>0</v>
      </c>
      <c r="I22" s="15">
        <f t="shared" si="11"/>
        <v>0</v>
      </c>
      <c r="J22" s="15">
        <f t="shared" si="11"/>
        <v>0</v>
      </c>
      <c r="K22" s="29">
        <f>SUM(G22:J22)</f>
        <v>0</v>
      </c>
      <c r="L22" s="28">
        <f>F22-K22</f>
        <v>0</v>
      </c>
      <c r="M22" s="11">
        <f>L22*M19</f>
        <v>0</v>
      </c>
    </row>
    <row r="23" spans="1:14" x14ac:dyDescent="0.4">
      <c r="A23" s="62"/>
      <c r="B23" s="63"/>
      <c r="C23" s="64"/>
      <c r="D23" s="65" t="s">
        <v>25</v>
      </c>
      <c r="E23" s="65" t="s">
        <v>25</v>
      </c>
      <c r="F23" s="66">
        <f>F22*M19</f>
        <v>0</v>
      </c>
      <c r="G23" s="63"/>
      <c r="H23" s="64"/>
      <c r="I23" s="64"/>
      <c r="J23" s="65" t="s">
        <v>25</v>
      </c>
      <c r="K23" s="66">
        <f>K22*M19</f>
        <v>0</v>
      </c>
      <c r="L23" s="63"/>
      <c r="M23" s="11"/>
    </row>
    <row r="24" spans="1:14" x14ac:dyDescent="0.4">
      <c r="A24" s="67"/>
      <c r="B24" s="68"/>
      <c r="C24" s="69"/>
      <c r="D24" s="70" t="s">
        <v>26</v>
      </c>
      <c r="E24" s="70" t="s">
        <v>26</v>
      </c>
      <c r="F24" s="71">
        <f>F9+F16+F23</f>
        <v>8.3255040000000022</v>
      </c>
      <c r="G24" s="68"/>
      <c r="H24" s="69"/>
      <c r="I24" s="69"/>
      <c r="J24" s="70" t="s">
        <v>26</v>
      </c>
      <c r="K24" s="71">
        <f>K9+K16+K23</f>
        <v>2.31264</v>
      </c>
      <c r="L24" s="59"/>
      <c r="M24" s="61"/>
    </row>
    <row r="25" spans="1:14" ht="28.5" customHeight="1" x14ac:dyDescent="0.4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2"/>
      <c r="M25" s="16">
        <f>SUM(M22,M8,M15)</f>
        <v>6.0128640000000013</v>
      </c>
    </row>
    <row r="26" spans="1:14" x14ac:dyDescent="0.4">
      <c r="A26" s="75"/>
      <c r="B26" s="1"/>
      <c r="C26" s="1"/>
      <c r="D26" s="1"/>
      <c r="E26" s="1"/>
      <c r="F26" s="1"/>
      <c r="L26" s="51" t="s">
        <v>27</v>
      </c>
      <c r="M26" s="1">
        <f>1-K24/F24</f>
        <v>0.72222222222222232</v>
      </c>
    </row>
    <row r="27" spans="1:14" x14ac:dyDescent="0.4">
      <c r="A27" s="75"/>
      <c r="F27" s="51"/>
    </row>
    <row r="28" spans="1:14" x14ac:dyDescent="0.4">
      <c r="A28" s="75"/>
      <c r="F28" s="51"/>
    </row>
    <row r="29" spans="1:14" x14ac:dyDescent="0.4">
      <c r="A29" s="75"/>
      <c r="B29" s="1"/>
      <c r="C29" s="1"/>
      <c r="D29" s="1"/>
      <c r="E29" s="1"/>
      <c r="F29" s="1"/>
    </row>
    <row r="30" spans="1:14" x14ac:dyDescent="0.4">
      <c r="A30" s="75"/>
    </row>
  </sheetData>
  <mergeCells count="3">
    <mergeCell ref="C3:D3"/>
    <mergeCell ref="H3:I3"/>
    <mergeCell ref="A25:L25"/>
  </mergeCells>
  <phoneticPr fontId="2"/>
  <pageMargins left="0.7" right="0.2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115" zoomScaleNormal="115" workbookViewId="0">
      <selection activeCell="D26" sqref="D26"/>
    </sheetView>
  </sheetViews>
  <sheetFormatPr defaultRowHeight="15.75" x14ac:dyDescent="0.4"/>
  <cols>
    <col min="1" max="1" width="17" style="17" customWidth="1"/>
    <col min="2" max="6" width="13.625" style="17" customWidth="1"/>
    <col min="7" max="11" width="13.625" style="1" customWidth="1"/>
    <col min="12" max="12" width="13.875" style="1" bestFit="1" customWidth="1"/>
    <col min="13" max="13" width="17" style="1" customWidth="1"/>
    <col min="14" max="14" width="7.5" style="2" customWidth="1"/>
    <col min="15" max="16384" width="9" style="1"/>
  </cols>
  <sheetData>
    <row r="1" spans="1:14" x14ac:dyDescent="0.4">
      <c r="A1" s="1" t="s">
        <v>0</v>
      </c>
      <c r="B1" s="1"/>
      <c r="C1" s="1"/>
      <c r="D1" s="1"/>
      <c r="E1" s="1"/>
      <c r="F1" s="1"/>
    </row>
    <row r="2" spans="1:14" x14ac:dyDescent="0.4">
      <c r="A2" s="1"/>
      <c r="B2" s="1"/>
      <c r="C2" s="1"/>
      <c r="D2" s="1"/>
      <c r="E2" s="1"/>
      <c r="F2" s="1"/>
    </row>
    <row r="3" spans="1:14" s="17" customFormat="1" x14ac:dyDescent="0.4">
      <c r="A3" s="30" t="s">
        <v>1</v>
      </c>
      <c r="B3" s="84" t="s">
        <v>29</v>
      </c>
      <c r="C3" s="85" t="s">
        <v>35</v>
      </c>
      <c r="D3" s="85"/>
      <c r="E3" s="53"/>
      <c r="F3" s="32" t="s">
        <v>7</v>
      </c>
      <c r="G3" s="86" t="s">
        <v>32</v>
      </c>
      <c r="H3" s="85" t="s">
        <v>36</v>
      </c>
      <c r="I3" s="85"/>
      <c r="J3" s="53"/>
      <c r="K3" s="32" t="s">
        <v>10</v>
      </c>
      <c r="L3" s="30" t="s">
        <v>15</v>
      </c>
      <c r="M3" s="43" t="s">
        <v>16</v>
      </c>
      <c r="N3" s="33"/>
    </row>
    <row r="4" spans="1:14" x14ac:dyDescent="0.4">
      <c r="A4" s="3" t="s">
        <v>22</v>
      </c>
      <c r="B4" s="87">
        <v>5.4</v>
      </c>
      <c r="C4" s="4"/>
      <c r="D4" s="4"/>
      <c r="E4" s="4"/>
      <c r="F4" s="34"/>
      <c r="G4" s="87">
        <v>1.5</v>
      </c>
      <c r="H4" s="4"/>
      <c r="I4" s="4"/>
      <c r="J4" s="4"/>
      <c r="K4" s="34"/>
      <c r="L4" s="38"/>
      <c r="M4" s="46" t="s">
        <v>6</v>
      </c>
    </row>
    <row r="5" spans="1:14" x14ac:dyDescent="0.4">
      <c r="A5" s="3" t="s">
        <v>3</v>
      </c>
      <c r="B5" s="88">
        <v>8</v>
      </c>
      <c r="C5" s="5"/>
      <c r="D5" s="5"/>
      <c r="E5" s="5"/>
      <c r="F5" s="72"/>
      <c r="G5" s="88">
        <v>8</v>
      </c>
      <c r="H5" s="5"/>
      <c r="I5" s="5"/>
      <c r="J5" s="5"/>
      <c r="K5" s="73"/>
      <c r="L5" s="39"/>
      <c r="M5" s="47">
        <v>5.2800000000000004E-4</v>
      </c>
    </row>
    <row r="6" spans="1:14" x14ac:dyDescent="0.4">
      <c r="A6" s="3" t="s">
        <v>4</v>
      </c>
      <c r="B6" s="89">
        <v>365</v>
      </c>
      <c r="C6" s="6"/>
      <c r="D6" s="6"/>
      <c r="E6" s="6"/>
      <c r="F6" s="72"/>
      <c r="G6" s="89">
        <v>365</v>
      </c>
      <c r="H6" s="6"/>
      <c r="I6" s="6"/>
      <c r="J6" s="6"/>
      <c r="K6" s="72"/>
      <c r="L6" s="40"/>
      <c r="M6" s="44"/>
    </row>
    <row r="7" spans="1:14" x14ac:dyDescent="0.4">
      <c r="A7" s="3" t="s">
        <v>2</v>
      </c>
      <c r="B7" s="21">
        <f>B5*B6</f>
        <v>2920</v>
      </c>
      <c r="C7" s="7">
        <f t="shared" ref="C7:E7" si="0">C5*C6</f>
        <v>0</v>
      </c>
      <c r="D7" s="7">
        <f t="shared" si="0"/>
        <v>0</v>
      </c>
      <c r="E7" s="7">
        <f t="shared" si="0"/>
        <v>0</v>
      </c>
      <c r="F7" s="8"/>
      <c r="G7" s="21">
        <f>G5*G6</f>
        <v>2920</v>
      </c>
      <c r="H7" s="7">
        <f t="shared" ref="H7:J7" si="1">H5*H6</f>
        <v>0</v>
      </c>
      <c r="I7" s="7">
        <f t="shared" si="1"/>
        <v>0</v>
      </c>
      <c r="J7" s="7">
        <f t="shared" si="1"/>
        <v>0</v>
      </c>
      <c r="K7" s="8"/>
      <c r="L7" s="21"/>
      <c r="M7" s="45"/>
    </row>
    <row r="8" spans="1:14" x14ac:dyDescent="0.4">
      <c r="A8" s="9" t="s">
        <v>5</v>
      </c>
      <c r="B8" s="22">
        <f>B4*B7</f>
        <v>15768.000000000002</v>
      </c>
      <c r="C8" s="10">
        <f t="shared" ref="C8:E8" si="2">C4*C7</f>
        <v>0</v>
      </c>
      <c r="D8" s="10">
        <f t="shared" si="2"/>
        <v>0</v>
      </c>
      <c r="E8" s="10">
        <f t="shared" si="2"/>
        <v>0</v>
      </c>
      <c r="F8" s="23">
        <f>SUM(B8:E8)</f>
        <v>15768.000000000002</v>
      </c>
      <c r="G8" s="22">
        <f>G4*G7</f>
        <v>4380</v>
      </c>
      <c r="H8" s="10">
        <f t="shared" ref="H8:J8" si="3">H4*H7</f>
        <v>0</v>
      </c>
      <c r="I8" s="10">
        <f t="shared" si="3"/>
        <v>0</v>
      </c>
      <c r="J8" s="10">
        <f t="shared" si="3"/>
        <v>0</v>
      </c>
      <c r="K8" s="23">
        <f>SUM(G8:J8)</f>
        <v>4380</v>
      </c>
      <c r="L8" s="22">
        <f>F8-K8</f>
        <v>11388.000000000002</v>
      </c>
      <c r="M8" s="11">
        <f>L8*M5</f>
        <v>6.0128640000000013</v>
      </c>
    </row>
    <row r="9" spans="1:14" x14ac:dyDescent="0.4">
      <c r="A9" s="3"/>
      <c r="B9" s="54"/>
      <c r="C9" s="55"/>
      <c r="D9" s="57" t="s">
        <v>25</v>
      </c>
      <c r="E9" s="57" t="s">
        <v>25</v>
      </c>
      <c r="F9" s="58">
        <f>F8*M5</f>
        <v>8.3255040000000022</v>
      </c>
      <c r="G9" s="54"/>
      <c r="H9" s="55"/>
      <c r="I9" s="55"/>
      <c r="J9" s="57" t="s">
        <v>25</v>
      </c>
      <c r="K9" s="58">
        <f>K8*M5</f>
        <v>2.31264</v>
      </c>
      <c r="L9" s="54"/>
      <c r="M9" s="56"/>
    </row>
    <row r="10" spans="1:14" s="17" customFormat="1" x14ac:dyDescent="0.4">
      <c r="A10" s="30" t="s">
        <v>20</v>
      </c>
      <c r="B10" s="52" t="s">
        <v>30</v>
      </c>
      <c r="C10" s="53"/>
      <c r="D10" s="31"/>
      <c r="E10" s="31"/>
      <c r="F10" s="32" t="s">
        <v>8</v>
      </c>
      <c r="G10" s="52" t="s">
        <v>31</v>
      </c>
      <c r="H10" s="53"/>
      <c r="I10" s="31"/>
      <c r="J10" s="31"/>
      <c r="K10" s="32" t="s">
        <v>11</v>
      </c>
      <c r="L10" s="30" t="s">
        <v>14</v>
      </c>
      <c r="M10" s="43" t="s">
        <v>17</v>
      </c>
      <c r="N10" s="33"/>
    </row>
    <row r="11" spans="1:14" x14ac:dyDescent="0.4">
      <c r="A11" s="3" t="s">
        <v>24</v>
      </c>
      <c r="B11" s="77"/>
      <c r="C11" s="78"/>
      <c r="D11" s="12"/>
      <c r="E11" s="12"/>
      <c r="F11" s="79"/>
      <c r="G11" s="24"/>
      <c r="H11" s="12"/>
      <c r="I11" s="12"/>
      <c r="J11" s="12"/>
      <c r="K11" s="76"/>
      <c r="L11" s="41"/>
      <c r="M11" s="46" t="s">
        <v>6</v>
      </c>
    </row>
    <row r="12" spans="1:14" x14ac:dyDescent="0.4">
      <c r="A12" s="3" t="s">
        <v>3</v>
      </c>
      <c r="B12" s="19"/>
      <c r="C12" s="74"/>
      <c r="D12" s="5"/>
      <c r="E12" s="5"/>
      <c r="F12" s="73"/>
      <c r="G12" s="19"/>
      <c r="H12" s="74"/>
      <c r="I12" s="5"/>
      <c r="J12" s="5"/>
      <c r="K12" s="35"/>
      <c r="L12" s="39"/>
      <c r="M12" s="48">
        <v>2.4900000000000002</v>
      </c>
    </row>
    <row r="13" spans="1:14" x14ac:dyDescent="0.4">
      <c r="A13" s="3" t="s">
        <v>4</v>
      </c>
      <c r="B13" s="20"/>
      <c r="C13" s="6"/>
      <c r="D13" s="6"/>
      <c r="E13" s="6"/>
      <c r="F13" s="72"/>
      <c r="G13" s="20"/>
      <c r="H13" s="6"/>
      <c r="I13" s="6"/>
      <c r="J13" s="6"/>
      <c r="K13" s="72"/>
      <c r="L13" s="40"/>
      <c r="M13" s="49">
        <v>2.49E-3</v>
      </c>
    </row>
    <row r="14" spans="1:14" x14ac:dyDescent="0.4">
      <c r="A14" s="3" t="s">
        <v>2</v>
      </c>
      <c r="B14" s="21">
        <f>B12*B13</f>
        <v>0</v>
      </c>
      <c r="C14" s="7">
        <f t="shared" ref="C14:E14" si="4">C12*C13</f>
        <v>0</v>
      </c>
      <c r="D14" s="7">
        <f t="shared" si="4"/>
        <v>0</v>
      </c>
      <c r="E14" s="7">
        <f t="shared" si="4"/>
        <v>0</v>
      </c>
      <c r="F14" s="8"/>
      <c r="G14" s="21">
        <f>G12*G13</f>
        <v>0</v>
      </c>
      <c r="H14" s="7">
        <f t="shared" ref="H14:J14" si="5">H12*H13</f>
        <v>0</v>
      </c>
      <c r="I14" s="7">
        <f t="shared" si="5"/>
        <v>0</v>
      </c>
      <c r="J14" s="7">
        <f t="shared" si="5"/>
        <v>0</v>
      </c>
      <c r="K14" s="8"/>
      <c r="L14" s="21"/>
      <c r="M14" s="45"/>
    </row>
    <row r="15" spans="1:14" x14ac:dyDescent="0.4">
      <c r="A15" s="9" t="s">
        <v>28</v>
      </c>
      <c r="B15" s="25">
        <f>B11*B14</f>
        <v>0</v>
      </c>
      <c r="C15" s="13">
        <f t="shared" ref="C15:E15" si="6">C11*C14</f>
        <v>0</v>
      </c>
      <c r="D15" s="13">
        <f t="shared" si="6"/>
        <v>0</v>
      </c>
      <c r="E15" s="13">
        <f t="shared" si="6"/>
        <v>0</v>
      </c>
      <c r="F15" s="26">
        <f>SUM(B15:E15)</f>
        <v>0</v>
      </c>
      <c r="G15" s="25">
        <f>G11*G14</f>
        <v>0</v>
      </c>
      <c r="H15" s="13">
        <f t="shared" ref="H15:J15" si="7">H11*H14</f>
        <v>0</v>
      </c>
      <c r="I15" s="13">
        <f t="shared" si="7"/>
        <v>0</v>
      </c>
      <c r="J15" s="13">
        <f t="shared" si="7"/>
        <v>0</v>
      </c>
      <c r="K15" s="26">
        <f>SUM(G15:J15)</f>
        <v>0</v>
      </c>
      <c r="L15" s="25">
        <f>F15-K15</f>
        <v>0</v>
      </c>
      <c r="M15" s="11">
        <f>L15*M13</f>
        <v>0</v>
      </c>
    </row>
    <row r="16" spans="1:14" x14ac:dyDescent="0.4">
      <c r="A16" s="3"/>
      <c r="B16" s="59"/>
      <c r="C16" s="60"/>
      <c r="D16" s="57" t="s">
        <v>25</v>
      </c>
      <c r="E16" s="57" t="s">
        <v>25</v>
      </c>
      <c r="F16" s="58">
        <f>F15*M13</f>
        <v>0</v>
      </c>
      <c r="G16" s="59"/>
      <c r="H16" s="60"/>
      <c r="I16" s="60"/>
      <c r="J16" s="57" t="s">
        <v>25</v>
      </c>
      <c r="K16" s="58">
        <f>K15*M13</f>
        <v>0</v>
      </c>
      <c r="L16" s="59"/>
      <c r="M16" s="56"/>
    </row>
    <row r="17" spans="1:14" s="17" customFormat="1" x14ac:dyDescent="0.4">
      <c r="A17" s="30" t="s">
        <v>21</v>
      </c>
      <c r="B17" s="30" t="s">
        <v>33</v>
      </c>
      <c r="C17" s="31"/>
      <c r="D17" s="31"/>
      <c r="E17" s="31"/>
      <c r="F17" s="32" t="s">
        <v>9</v>
      </c>
      <c r="G17" s="30" t="s">
        <v>34</v>
      </c>
      <c r="H17" s="31"/>
      <c r="I17" s="31"/>
      <c r="J17" s="31"/>
      <c r="K17" s="32" t="s">
        <v>12</v>
      </c>
      <c r="L17" s="30" t="s">
        <v>13</v>
      </c>
      <c r="M17" s="43" t="s">
        <v>18</v>
      </c>
      <c r="N17" s="33"/>
    </row>
    <row r="18" spans="1:14" x14ac:dyDescent="0.4">
      <c r="A18" s="3" t="s">
        <v>23</v>
      </c>
      <c r="B18" s="27"/>
      <c r="C18" s="14"/>
      <c r="D18" s="14"/>
      <c r="E18" s="14"/>
      <c r="F18" s="37"/>
      <c r="G18" s="27"/>
      <c r="H18" s="14"/>
      <c r="I18" s="14"/>
      <c r="J18" s="14"/>
      <c r="K18" s="37"/>
      <c r="L18" s="42"/>
      <c r="M18" s="46" t="s">
        <v>6</v>
      </c>
    </row>
    <row r="19" spans="1:14" x14ac:dyDescent="0.4">
      <c r="A19" s="3" t="s">
        <v>3</v>
      </c>
      <c r="B19" s="19"/>
      <c r="C19" s="5"/>
      <c r="D19" s="5"/>
      <c r="E19" s="5"/>
      <c r="F19" s="35"/>
      <c r="G19" s="19"/>
      <c r="H19" s="5"/>
      <c r="I19" s="5"/>
      <c r="J19" s="5"/>
      <c r="K19" s="35"/>
      <c r="L19" s="39"/>
      <c r="M19" s="50">
        <v>6.5500000000000003E-3</v>
      </c>
    </row>
    <row r="20" spans="1:14" x14ac:dyDescent="0.4">
      <c r="A20" s="3" t="s">
        <v>4</v>
      </c>
      <c r="B20" s="20"/>
      <c r="C20" s="6"/>
      <c r="D20" s="6"/>
      <c r="E20" s="6"/>
      <c r="F20" s="36"/>
      <c r="G20" s="20"/>
      <c r="H20" s="6"/>
      <c r="I20" s="6"/>
      <c r="J20" s="6"/>
      <c r="K20" s="36"/>
      <c r="L20" s="40"/>
      <c r="M20" s="44"/>
    </row>
    <row r="21" spans="1:14" x14ac:dyDescent="0.4">
      <c r="A21" s="3" t="s">
        <v>2</v>
      </c>
      <c r="B21" s="21">
        <f>B19*B20</f>
        <v>0</v>
      </c>
      <c r="C21" s="7">
        <f t="shared" ref="C21:E21" si="8">C19*C20</f>
        <v>0</v>
      </c>
      <c r="D21" s="7">
        <f t="shared" si="8"/>
        <v>0</v>
      </c>
      <c r="E21" s="7">
        <f t="shared" si="8"/>
        <v>0</v>
      </c>
      <c r="F21" s="8"/>
      <c r="G21" s="21">
        <f>G19*G20</f>
        <v>0</v>
      </c>
      <c r="H21" s="7">
        <f t="shared" ref="H21:J21" si="9">H19*H20</f>
        <v>0</v>
      </c>
      <c r="I21" s="7">
        <f t="shared" si="9"/>
        <v>0</v>
      </c>
      <c r="J21" s="7">
        <f t="shared" si="9"/>
        <v>0</v>
      </c>
      <c r="K21" s="8"/>
      <c r="L21" s="21"/>
      <c r="M21" s="45"/>
    </row>
    <row r="22" spans="1:14" x14ac:dyDescent="0.4">
      <c r="A22" s="9" t="s">
        <v>28</v>
      </c>
      <c r="B22" s="28">
        <f>B18*B21</f>
        <v>0</v>
      </c>
      <c r="C22" s="15">
        <f t="shared" ref="C22:E22" si="10">C18*C21</f>
        <v>0</v>
      </c>
      <c r="D22" s="15">
        <f t="shared" si="10"/>
        <v>0</v>
      </c>
      <c r="E22" s="15">
        <f t="shared" si="10"/>
        <v>0</v>
      </c>
      <c r="F22" s="29">
        <f>SUM(B22:E22)</f>
        <v>0</v>
      </c>
      <c r="G22" s="28">
        <f>G18*G21</f>
        <v>0</v>
      </c>
      <c r="H22" s="15">
        <f t="shared" ref="H22:J22" si="11">H18*H21</f>
        <v>0</v>
      </c>
      <c r="I22" s="15">
        <f t="shared" si="11"/>
        <v>0</v>
      </c>
      <c r="J22" s="15">
        <f t="shared" si="11"/>
        <v>0</v>
      </c>
      <c r="K22" s="29">
        <f>SUM(G22:J22)</f>
        <v>0</v>
      </c>
      <c r="L22" s="28">
        <f>F22-K22</f>
        <v>0</v>
      </c>
      <c r="M22" s="11">
        <f>L22*M19</f>
        <v>0</v>
      </c>
    </row>
    <row r="23" spans="1:14" x14ac:dyDescent="0.4">
      <c r="A23" s="62"/>
      <c r="B23" s="63"/>
      <c r="C23" s="64"/>
      <c r="D23" s="65" t="s">
        <v>25</v>
      </c>
      <c r="E23" s="65" t="s">
        <v>25</v>
      </c>
      <c r="F23" s="66">
        <f>F22*M19</f>
        <v>0</v>
      </c>
      <c r="G23" s="63"/>
      <c r="H23" s="64"/>
      <c r="I23" s="64"/>
      <c r="J23" s="65" t="s">
        <v>25</v>
      </c>
      <c r="K23" s="66">
        <f>K22*M19</f>
        <v>0</v>
      </c>
      <c r="L23" s="63"/>
      <c r="M23" s="11"/>
    </row>
    <row r="24" spans="1:14" x14ac:dyDescent="0.4">
      <c r="A24" s="67"/>
      <c r="B24" s="68"/>
      <c r="C24" s="69"/>
      <c r="D24" s="70" t="s">
        <v>26</v>
      </c>
      <c r="E24" s="70" t="s">
        <v>26</v>
      </c>
      <c r="F24" s="71">
        <f>F9+F16+F23</f>
        <v>8.3255040000000022</v>
      </c>
      <c r="G24" s="68"/>
      <c r="H24" s="69"/>
      <c r="I24" s="69"/>
      <c r="J24" s="70" t="s">
        <v>26</v>
      </c>
      <c r="K24" s="71">
        <f>K9+K16+K23</f>
        <v>2.31264</v>
      </c>
      <c r="L24" s="59"/>
      <c r="M24" s="61"/>
    </row>
    <row r="25" spans="1:14" ht="28.5" customHeight="1" x14ac:dyDescent="0.4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2"/>
      <c r="M25" s="16">
        <f>SUM(M22,M8,M15)</f>
        <v>6.0128640000000013</v>
      </c>
    </row>
    <row r="26" spans="1:14" x14ac:dyDescent="0.4">
      <c r="A26" s="75"/>
      <c r="B26" s="1"/>
      <c r="C26" s="1"/>
      <c r="D26" s="1"/>
      <c r="E26" s="1"/>
      <c r="F26" s="1"/>
      <c r="L26" s="51" t="s">
        <v>27</v>
      </c>
      <c r="M26" s="1">
        <f>1-K24/F24</f>
        <v>0.72222222222222232</v>
      </c>
    </row>
    <row r="27" spans="1:14" x14ac:dyDescent="0.4">
      <c r="A27" s="75"/>
      <c r="F27" s="51"/>
    </row>
    <row r="28" spans="1:14" x14ac:dyDescent="0.4">
      <c r="A28" s="75"/>
      <c r="F28" s="51"/>
    </row>
    <row r="29" spans="1:14" x14ac:dyDescent="0.4">
      <c r="A29" s="75"/>
      <c r="B29" s="1"/>
      <c r="C29" s="1"/>
      <c r="D29" s="1"/>
      <c r="E29" s="1"/>
      <c r="F29" s="1"/>
    </row>
    <row r="30" spans="1:14" x14ac:dyDescent="0.4">
      <c r="A30" s="75"/>
    </row>
  </sheetData>
  <mergeCells count="3">
    <mergeCell ref="A25:L25"/>
    <mergeCell ref="C3:D3"/>
    <mergeCell ref="H3:I3"/>
  </mergeCells>
  <phoneticPr fontId="2"/>
  <pageMargins left="0.7" right="0.2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115" zoomScaleNormal="115" workbookViewId="0">
      <selection activeCell="D6" sqref="D6:D7"/>
    </sheetView>
  </sheetViews>
  <sheetFormatPr defaultRowHeight="15.75" x14ac:dyDescent="0.4"/>
  <cols>
    <col min="1" max="1" width="17" style="17" customWidth="1"/>
    <col min="2" max="6" width="13.625" style="17" customWidth="1"/>
    <col min="7" max="11" width="13.625" style="1" customWidth="1"/>
    <col min="12" max="12" width="13.875" style="1" bestFit="1" customWidth="1"/>
    <col min="13" max="13" width="17" style="1" customWidth="1"/>
    <col min="14" max="14" width="7.5" style="2" customWidth="1"/>
    <col min="15" max="16384" width="9" style="1"/>
  </cols>
  <sheetData>
    <row r="1" spans="1:14" x14ac:dyDescent="0.4">
      <c r="A1" s="1" t="s">
        <v>0</v>
      </c>
      <c r="B1" s="1"/>
      <c r="C1" s="1"/>
      <c r="D1" s="1"/>
      <c r="E1" s="1"/>
      <c r="F1" s="1"/>
    </row>
    <row r="2" spans="1:14" x14ac:dyDescent="0.4">
      <c r="A2" s="1"/>
      <c r="B2" s="1"/>
      <c r="C2" s="1"/>
      <c r="D2" s="1"/>
      <c r="E2" s="1"/>
      <c r="F2" s="1"/>
    </row>
    <row r="3" spans="1:14" s="17" customFormat="1" x14ac:dyDescent="0.4">
      <c r="A3" s="30" t="s">
        <v>1</v>
      </c>
      <c r="B3" s="90" t="s">
        <v>29</v>
      </c>
      <c r="C3" s="85"/>
      <c r="D3" s="85"/>
      <c r="E3" s="53"/>
      <c r="F3" s="32" t="s">
        <v>7</v>
      </c>
      <c r="G3" s="86" t="s">
        <v>32</v>
      </c>
      <c r="H3" s="85" t="s">
        <v>36</v>
      </c>
      <c r="I3" s="85"/>
      <c r="J3" s="53"/>
      <c r="K3" s="32" t="s">
        <v>10</v>
      </c>
      <c r="L3" s="30" t="s">
        <v>15</v>
      </c>
      <c r="M3" s="43" t="s">
        <v>16</v>
      </c>
      <c r="N3" s="33"/>
    </row>
    <row r="4" spans="1:14" x14ac:dyDescent="0.4">
      <c r="A4" s="3" t="s">
        <v>22</v>
      </c>
      <c r="B4" s="87"/>
      <c r="C4" s="4"/>
      <c r="D4" s="4"/>
      <c r="E4" s="4"/>
      <c r="F4" s="34"/>
      <c r="G4" s="87">
        <v>1.5</v>
      </c>
      <c r="H4" s="4"/>
      <c r="I4" s="4"/>
      <c r="J4" s="4"/>
      <c r="K4" s="34"/>
      <c r="L4" s="38"/>
      <c r="M4" s="46" t="s">
        <v>6</v>
      </c>
    </row>
    <row r="5" spans="1:14" x14ac:dyDescent="0.4">
      <c r="A5" s="3" t="s">
        <v>3</v>
      </c>
      <c r="B5" s="88"/>
      <c r="C5" s="5"/>
      <c r="D5" s="5"/>
      <c r="E5" s="5"/>
      <c r="F5" s="72"/>
      <c r="G5" s="88">
        <v>8</v>
      </c>
      <c r="H5" s="5"/>
      <c r="I5" s="5"/>
      <c r="J5" s="5"/>
      <c r="K5" s="73"/>
      <c r="L5" s="39"/>
      <c r="M5" s="47">
        <v>5.2800000000000004E-4</v>
      </c>
    </row>
    <row r="6" spans="1:14" x14ac:dyDescent="0.4">
      <c r="A6" s="3" t="s">
        <v>4</v>
      </c>
      <c r="B6" s="89"/>
      <c r="C6" s="6"/>
      <c r="D6" s="6"/>
      <c r="E6" s="6"/>
      <c r="F6" s="72"/>
      <c r="G6" s="89">
        <v>365</v>
      </c>
      <c r="H6" s="6"/>
      <c r="I6" s="6"/>
      <c r="J6" s="6"/>
      <c r="K6" s="72"/>
      <c r="L6" s="40"/>
      <c r="M6" s="44"/>
    </row>
    <row r="7" spans="1:14" x14ac:dyDescent="0.4">
      <c r="A7" s="3" t="s">
        <v>2</v>
      </c>
      <c r="B7" s="21">
        <f>B5*B6</f>
        <v>0</v>
      </c>
      <c r="C7" s="7">
        <f t="shared" ref="C7:E7" si="0">C5*C6</f>
        <v>0</v>
      </c>
      <c r="D7" s="7">
        <f t="shared" si="0"/>
        <v>0</v>
      </c>
      <c r="E7" s="7">
        <f t="shared" si="0"/>
        <v>0</v>
      </c>
      <c r="F7" s="8"/>
      <c r="G7" s="21">
        <f>G5*G6</f>
        <v>2920</v>
      </c>
      <c r="H7" s="7">
        <f t="shared" ref="H7:J7" si="1">H5*H6</f>
        <v>0</v>
      </c>
      <c r="I7" s="7">
        <f t="shared" si="1"/>
        <v>0</v>
      </c>
      <c r="J7" s="7">
        <f t="shared" si="1"/>
        <v>0</v>
      </c>
      <c r="K7" s="8"/>
      <c r="L7" s="21"/>
      <c r="M7" s="45"/>
    </row>
    <row r="8" spans="1:14" x14ac:dyDescent="0.4">
      <c r="A8" s="9" t="s">
        <v>5</v>
      </c>
      <c r="B8" s="22">
        <f>B4*B7</f>
        <v>0</v>
      </c>
      <c r="C8" s="10">
        <f t="shared" ref="C8:E8" si="2">C4*C7</f>
        <v>0</v>
      </c>
      <c r="D8" s="10">
        <f t="shared" si="2"/>
        <v>0</v>
      </c>
      <c r="E8" s="10">
        <f t="shared" si="2"/>
        <v>0</v>
      </c>
      <c r="F8" s="23">
        <f>SUM(B8:E8)</f>
        <v>0</v>
      </c>
      <c r="G8" s="22">
        <f>G4*G7</f>
        <v>4380</v>
      </c>
      <c r="H8" s="10">
        <f t="shared" ref="H8:J8" si="3">H4*H7</f>
        <v>0</v>
      </c>
      <c r="I8" s="10">
        <f t="shared" si="3"/>
        <v>0</v>
      </c>
      <c r="J8" s="10">
        <f t="shared" si="3"/>
        <v>0</v>
      </c>
      <c r="K8" s="23">
        <f>SUM(G8:J8)</f>
        <v>4380</v>
      </c>
      <c r="L8" s="22">
        <f>F8-K8</f>
        <v>-4380</v>
      </c>
      <c r="M8" s="11">
        <f>L8*M5</f>
        <v>-2.31264</v>
      </c>
    </row>
    <row r="9" spans="1:14" x14ac:dyDescent="0.4">
      <c r="A9" s="3"/>
      <c r="B9" s="54"/>
      <c r="C9" s="55"/>
      <c r="D9" s="57" t="s">
        <v>25</v>
      </c>
      <c r="E9" s="57" t="s">
        <v>25</v>
      </c>
      <c r="F9" s="58">
        <f>F8*M5</f>
        <v>0</v>
      </c>
      <c r="G9" s="54"/>
      <c r="H9" s="55"/>
      <c r="I9" s="55"/>
      <c r="J9" s="57" t="s">
        <v>25</v>
      </c>
      <c r="K9" s="58">
        <f>K8*M5</f>
        <v>2.31264</v>
      </c>
      <c r="L9" s="54"/>
      <c r="M9" s="56"/>
    </row>
    <row r="10" spans="1:14" s="17" customFormat="1" x14ac:dyDescent="0.4">
      <c r="A10" s="30" t="s">
        <v>20</v>
      </c>
      <c r="B10" s="84" t="s">
        <v>30</v>
      </c>
      <c r="C10" s="91" t="s">
        <v>37</v>
      </c>
      <c r="D10" s="31"/>
      <c r="E10" s="31"/>
      <c r="F10" s="32" t="s">
        <v>8</v>
      </c>
      <c r="G10" s="52" t="s">
        <v>31</v>
      </c>
      <c r="H10" s="53"/>
      <c r="I10" s="31"/>
      <c r="J10" s="31"/>
      <c r="K10" s="32" t="s">
        <v>11</v>
      </c>
      <c r="L10" s="30" t="s">
        <v>14</v>
      </c>
      <c r="M10" s="43" t="s">
        <v>17</v>
      </c>
      <c r="N10" s="33"/>
    </row>
    <row r="11" spans="1:14" x14ac:dyDescent="0.4">
      <c r="A11" s="3" t="s">
        <v>24</v>
      </c>
      <c r="B11" s="92">
        <v>5.2</v>
      </c>
      <c r="C11" s="78"/>
      <c r="D11" s="12"/>
      <c r="E11" s="12"/>
      <c r="F11" s="79"/>
      <c r="G11" s="24"/>
      <c r="H11" s="12"/>
      <c r="I11" s="12"/>
      <c r="J11" s="12"/>
      <c r="K11" s="76"/>
      <c r="L11" s="41"/>
      <c r="M11" s="46" t="s">
        <v>6</v>
      </c>
    </row>
    <row r="12" spans="1:14" x14ac:dyDescent="0.4">
      <c r="A12" s="3" t="s">
        <v>3</v>
      </c>
      <c r="B12" s="88">
        <v>8</v>
      </c>
      <c r="C12" s="74"/>
      <c r="D12" s="5"/>
      <c r="E12" s="5"/>
      <c r="F12" s="73"/>
      <c r="G12" s="19"/>
      <c r="H12" s="74"/>
      <c r="I12" s="5"/>
      <c r="J12" s="5"/>
      <c r="K12" s="35"/>
      <c r="L12" s="39"/>
      <c r="M12" s="48">
        <v>2.4900000000000002</v>
      </c>
    </row>
    <row r="13" spans="1:14" x14ac:dyDescent="0.4">
      <c r="A13" s="3" t="s">
        <v>4</v>
      </c>
      <c r="B13" s="89">
        <v>365</v>
      </c>
      <c r="C13" s="6"/>
      <c r="D13" s="6"/>
      <c r="E13" s="6"/>
      <c r="F13" s="72"/>
      <c r="G13" s="20"/>
      <c r="H13" s="6"/>
      <c r="I13" s="6"/>
      <c r="J13" s="6"/>
      <c r="K13" s="72"/>
      <c r="L13" s="40"/>
      <c r="M13" s="49">
        <v>2.49E-3</v>
      </c>
    </row>
    <row r="14" spans="1:14" x14ac:dyDescent="0.4">
      <c r="A14" s="3" t="s">
        <v>2</v>
      </c>
      <c r="B14" s="21">
        <f>B12*B13</f>
        <v>2920</v>
      </c>
      <c r="C14" s="7">
        <f t="shared" ref="C14:E14" si="4">C12*C13</f>
        <v>0</v>
      </c>
      <c r="D14" s="7">
        <f t="shared" si="4"/>
        <v>0</v>
      </c>
      <c r="E14" s="7">
        <f t="shared" si="4"/>
        <v>0</v>
      </c>
      <c r="F14" s="8"/>
      <c r="G14" s="21">
        <f>G12*G13</f>
        <v>0</v>
      </c>
      <c r="H14" s="7">
        <f t="shared" ref="H14:J14" si="5">H12*H13</f>
        <v>0</v>
      </c>
      <c r="I14" s="7">
        <f t="shared" si="5"/>
        <v>0</v>
      </c>
      <c r="J14" s="7">
        <f t="shared" si="5"/>
        <v>0</v>
      </c>
      <c r="K14" s="8"/>
      <c r="L14" s="21"/>
      <c r="M14" s="45"/>
    </row>
    <row r="15" spans="1:14" x14ac:dyDescent="0.4">
      <c r="A15" s="9" t="s">
        <v>28</v>
      </c>
      <c r="B15" s="25">
        <f>B11*B14</f>
        <v>15184</v>
      </c>
      <c r="C15" s="13">
        <f t="shared" ref="C15:E15" si="6">C11*C14</f>
        <v>0</v>
      </c>
      <c r="D15" s="13">
        <f t="shared" si="6"/>
        <v>0</v>
      </c>
      <c r="E15" s="13">
        <f t="shared" si="6"/>
        <v>0</v>
      </c>
      <c r="F15" s="26">
        <f>SUM(B15:E15)</f>
        <v>15184</v>
      </c>
      <c r="G15" s="25">
        <f>G11*G14</f>
        <v>0</v>
      </c>
      <c r="H15" s="13">
        <f t="shared" ref="H15:J15" si="7">H11*H14</f>
        <v>0</v>
      </c>
      <c r="I15" s="13">
        <f t="shared" si="7"/>
        <v>0</v>
      </c>
      <c r="J15" s="13">
        <f t="shared" si="7"/>
        <v>0</v>
      </c>
      <c r="K15" s="26">
        <f>SUM(G15:J15)</f>
        <v>0</v>
      </c>
      <c r="L15" s="25">
        <f>F15-K15</f>
        <v>15184</v>
      </c>
      <c r="M15" s="11">
        <f>L15*M13</f>
        <v>37.808160000000001</v>
      </c>
    </row>
    <row r="16" spans="1:14" x14ac:dyDescent="0.4">
      <c r="A16" s="3"/>
      <c r="B16" s="59"/>
      <c r="C16" s="60"/>
      <c r="D16" s="57" t="s">
        <v>25</v>
      </c>
      <c r="E16" s="57" t="s">
        <v>25</v>
      </c>
      <c r="F16" s="58">
        <f>F15*M13</f>
        <v>37.808160000000001</v>
      </c>
      <c r="G16" s="59"/>
      <c r="H16" s="60"/>
      <c r="I16" s="60"/>
      <c r="J16" s="57" t="s">
        <v>25</v>
      </c>
      <c r="K16" s="58">
        <f>K15*M13</f>
        <v>0</v>
      </c>
      <c r="L16" s="59"/>
      <c r="M16" s="56"/>
    </row>
    <row r="17" spans="1:14" s="17" customFormat="1" x14ac:dyDescent="0.4">
      <c r="A17" s="30" t="s">
        <v>21</v>
      </c>
      <c r="B17" s="30" t="s">
        <v>33</v>
      </c>
      <c r="C17" s="31"/>
      <c r="D17" s="31"/>
      <c r="E17" s="31"/>
      <c r="F17" s="32" t="s">
        <v>9</v>
      </c>
      <c r="G17" s="30" t="s">
        <v>34</v>
      </c>
      <c r="H17" s="31"/>
      <c r="I17" s="31"/>
      <c r="J17" s="31"/>
      <c r="K17" s="32" t="s">
        <v>12</v>
      </c>
      <c r="L17" s="30" t="s">
        <v>13</v>
      </c>
      <c r="M17" s="43" t="s">
        <v>18</v>
      </c>
      <c r="N17" s="33"/>
    </row>
    <row r="18" spans="1:14" x14ac:dyDescent="0.4">
      <c r="A18" s="3" t="s">
        <v>23</v>
      </c>
      <c r="B18" s="27"/>
      <c r="C18" s="14"/>
      <c r="D18" s="14"/>
      <c r="E18" s="14"/>
      <c r="F18" s="37"/>
      <c r="G18" s="27"/>
      <c r="H18" s="14"/>
      <c r="I18" s="14"/>
      <c r="J18" s="14"/>
      <c r="K18" s="37"/>
      <c r="L18" s="42"/>
      <c r="M18" s="46" t="s">
        <v>6</v>
      </c>
    </row>
    <row r="19" spans="1:14" x14ac:dyDescent="0.4">
      <c r="A19" s="3" t="s">
        <v>3</v>
      </c>
      <c r="B19" s="19"/>
      <c r="C19" s="5"/>
      <c r="D19" s="5"/>
      <c r="E19" s="5"/>
      <c r="F19" s="35"/>
      <c r="G19" s="19"/>
      <c r="H19" s="5"/>
      <c r="I19" s="5"/>
      <c r="J19" s="5"/>
      <c r="K19" s="35"/>
      <c r="L19" s="39"/>
      <c r="M19" s="50">
        <v>6.5500000000000003E-3</v>
      </c>
    </row>
    <row r="20" spans="1:14" x14ac:dyDescent="0.4">
      <c r="A20" s="3" t="s">
        <v>4</v>
      </c>
      <c r="B20" s="20"/>
      <c r="C20" s="6"/>
      <c r="D20" s="6"/>
      <c r="E20" s="6"/>
      <c r="F20" s="36"/>
      <c r="G20" s="20"/>
      <c r="H20" s="6"/>
      <c r="I20" s="6"/>
      <c r="J20" s="6"/>
      <c r="K20" s="36"/>
      <c r="L20" s="40"/>
      <c r="M20" s="44"/>
    </row>
    <row r="21" spans="1:14" x14ac:dyDescent="0.4">
      <c r="A21" s="3" t="s">
        <v>2</v>
      </c>
      <c r="B21" s="21">
        <f>B19*B20</f>
        <v>0</v>
      </c>
      <c r="C21" s="7">
        <f t="shared" ref="C21:E21" si="8">C19*C20</f>
        <v>0</v>
      </c>
      <c r="D21" s="7">
        <f t="shared" si="8"/>
        <v>0</v>
      </c>
      <c r="E21" s="7">
        <f t="shared" si="8"/>
        <v>0</v>
      </c>
      <c r="F21" s="8"/>
      <c r="G21" s="21">
        <f>G19*G20</f>
        <v>0</v>
      </c>
      <c r="H21" s="7">
        <f t="shared" ref="H21:J21" si="9">H19*H20</f>
        <v>0</v>
      </c>
      <c r="I21" s="7">
        <f t="shared" si="9"/>
        <v>0</v>
      </c>
      <c r="J21" s="7">
        <f t="shared" si="9"/>
        <v>0</v>
      </c>
      <c r="K21" s="8"/>
      <c r="L21" s="21"/>
      <c r="M21" s="45"/>
    </row>
    <row r="22" spans="1:14" x14ac:dyDescent="0.4">
      <c r="A22" s="9" t="s">
        <v>28</v>
      </c>
      <c r="B22" s="28">
        <f>B18*B21</f>
        <v>0</v>
      </c>
      <c r="C22" s="15">
        <f t="shared" ref="C22:E22" si="10">C18*C21</f>
        <v>0</v>
      </c>
      <c r="D22" s="15">
        <f t="shared" si="10"/>
        <v>0</v>
      </c>
      <c r="E22" s="15">
        <f t="shared" si="10"/>
        <v>0</v>
      </c>
      <c r="F22" s="29">
        <f>SUM(B22:E22)</f>
        <v>0</v>
      </c>
      <c r="G22" s="28">
        <f>G18*G21</f>
        <v>0</v>
      </c>
      <c r="H22" s="15">
        <f t="shared" ref="H22:J22" si="11">H18*H21</f>
        <v>0</v>
      </c>
      <c r="I22" s="15">
        <f t="shared" si="11"/>
        <v>0</v>
      </c>
      <c r="J22" s="15">
        <f t="shared" si="11"/>
        <v>0</v>
      </c>
      <c r="K22" s="29">
        <f>SUM(G22:J22)</f>
        <v>0</v>
      </c>
      <c r="L22" s="28">
        <f>F22-K22</f>
        <v>0</v>
      </c>
      <c r="M22" s="11">
        <f>L22*M19</f>
        <v>0</v>
      </c>
    </row>
    <row r="23" spans="1:14" x14ac:dyDescent="0.4">
      <c r="A23" s="62"/>
      <c r="B23" s="63"/>
      <c r="C23" s="64"/>
      <c r="D23" s="65" t="s">
        <v>25</v>
      </c>
      <c r="E23" s="65" t="s">
        <v>25</v>
      </c>
      <c r="F23" s="66">
        <f>F22*M19</f>
        <v>0</v>
      </c>
      <c r="G23" s="63"/>
      <c r="H23" s="64"/>
      <c r="I23" s="64"/>
      <c r="J23" s="65" t="s">
        <v>25</v>
      </c>
      <c r="K23" s="66">
        <f>K22*M19</f>
        <v>0</v>
      </c>
      <c r="L23" s="63"/>
      <c r="M23" s="11"/>
    </row>
    <row r="24" spans="1:14" x14ac:dyDescent="0.4">
      <c r="A24" s="67"/>
      <c r="B24" s="68"/>
      <c r="C24" s="69"/>
      <c r="D24" s="70" t="s">
        <v>26</v>
      </c>
      <c r="E24" s="70" t="s">
        <v>26</v>
      </c>
      <c r="F24" s="71">
        <f>F9+F16+F23</f>
        <v>37.808160000000001</v>
      </c>
      <c r="G24" s="68"/>
      <c r="H24" s="69"/>
      <c r="I24" s="69"/>
      <c r="J24" s="70" t="s">
        <v>26</v>
      </c>
      <c r="K24" s="71">
        <f>K9+K16+K23</f>
        <v>2.31264</v>
      </c>
      <c r="L24" s="59"/>
      <c r="M24" s="61"/>
    </row>
    <row r="25" spans="1:14" ht="28.5" customHeight="1" x14ac:dyDescent="0.4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2"/>
      <c r="M25" s="16">
        <f>SUM(M22,M8,M15)</f>
        <v>35.495519999999999</v>
      </c>
    </row>
    <row r="26" spans="1:14" x14ac:dyDescent="0.4">
      <c r="A26" s="75"/>
      <c r="B26" s="1"/>
      <c r="C26" s="1"/>
      <c r="D26" s="1"/>
      <c r="E26" s="1"/>
      <c r="F26" s="1"/>
      <c r="L26" s="51" t="s">
        <v>27</v>
      </c>
      <c r="M26" s="1">
        <f>1-K24/F24</f>
        <v>0.93883225208526411</v>
      </c>
    </row>
    <row r="27" spans="1:14" x14ac:dyDescent="0.4">
      <c r="A27" s="75"/>
      <c r="F27" s="51"/>
    </row>
    <row r="28" spans="1:14" x14ac:dyDescent="0.4">
      <c r="A28" s="75"/>
      <c r="F28" s="51"/>
    </row>
    <row r="29" spans="1:14" x14ac:dyDescent="0.4">
      <c r="A29" s="75"/>
      <c r="B29" s="1"/>
      <c r="C29" s="1"/>
      <c r="D29" s="1"/>
      <c r="E29" s="1"/>
      <c r="F29" s="1"/>
    </row>
    <row r="30" spans="1:14" x14ac:dyDescent="0.4">
      <c r="A30" s="75"/>
    </row>
  </sheetData>
  <mergeCells count="3">
    <mergeCell ref="C3:D3"/>
    <mergeCell ref="H3:I3"/>
    <mergeCell ref="A25:L25"/>
  </mergeCells>
  <phoneticPr fontId="2"/>
  <pageMargins left="0.7" right="0.2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</vt:lpstr>
      <vt:lpstr>記入例電気</vt:lpstr>
      <vt:lpstr>記入例灯油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2025-04-20T23:32:14Z</dcterms:modified>
</cp:coreProperties>
</file>