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0｜木質バイオマス：薪ストーブ（個人住宅・自家消費）\00　様式整理\"/>
    </mc:Choice>
  </mc:AlternateContent>
  <bookViews>
    <workbookView xWindow="0" yWindow="0" windowWidth="19200" windowHeight="11370"/>
  </bookViews>
  <sheets>
    <sheet name="別紙 試算シート" sheetId="1" r:id="rId1"/>
    <sheet name="（入力例）別紙 試算シート" sheetId="5" state="hidden" r:id="rId2"/>
  </sheets>
  <definedNames>
    <definedName name="_xlnm.Print_Area" localSheetId="1">'（入力例）別紙 試算シート'!$A$1:$D$18</definedName>
    <definedName name="_xlnm.Print_Area" localSheetId="0">'別紙 試算シート'!$A$1:$D$18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C11" i="5"/>
  <c r="C16" i="5" s="1"/>
  <c r="C18" i="5" s="1"/>
  <c r="D17" i="1"/>
  <c r="C16" i="1"/>
  <c r="C18" i="1" s="1"/>
  <c r="C11" i="1"/>
</calcChain>
</file>

<file path=xl/sharedStrings.xml><?xml version="1.0" encoding="utf-8"?>
<sst xmlns="http://schemas.openxmlformats.org/spreadsheetml/2006/main" count="48" uniqueCount="26">
  <si>
    <t>灯油ボイラー</t>
    <rPh sb="0" eb="2">
      <t>トウユ</t>
    </rPh>
    <phoneticPr fontId="1"/>
  </si>
  <si>
    <t>別紙</t>
    <rPh sb="0" eb="2">
      <t>ベッシ</t>
    </rPh>
    <phoneticPr fontId="1"/>
  </si>
  <si>
    <t>木質バイオマスボイラー導入によるＣＯ２排出削減効果試算シート</t>
    <phoneticPr fontId="1"/>
  </si>
  <si>
    <t>算定項目・条件</t>
    <rPh sb="0" eb="2">
      <t>サンテイ</t>
    </rPh>
    <rPh sb="2" eb="4">
      <t>コウモク</t>
    </rPh>
    <rPh sb="5" eb="7">
      <t>ジョウケン</t>
    </rPh>
    <phoneticPr fontId="1"/>
  </si>
  <si>
    <t>灯油年間使用量［L/年］…①</t>
    <phoneticPr fontId="1"/>
  </si>
  <si>
    <t>薪(ﾏｷ)年間使用量［kg/年］…②</t>
    <phoneticPr fontId="1"/>
  </si>
  <si>
    <r>
      <t>ＣＯ</t>
    </r>
    <r>
      <rPr>
        <vertAlign val="subscript"/>
        <sz val="11"/>
        <color theme="1"/>
        <rFont val="BIZ UDPゴシック"/>
        <family val="3"/>
        <charset val="128"/>
      </rPr>
      <t>２</t>
    </r>
    <r>
      <rPr>
        <sz val="11"/>
        <color theme="1"/>
        <rFont val="BIZ UDPゴシック"/>
        <family val="3"/>
        <charset val="128"/>
      </rPr>
      <t xml:space="preserve">
（二酸化炭素）</t>
    </r>
    <phoneticPr fontId="1"/>
  </si>
  <si>
    <t>単位発熱量［kJ/L］…③</t>
    <phoneticPr fontId="1"/>
  </si>
  <si>
    <t>Ｃ排出係数…④</t>
    <phoneticPr fontId="1"/>
  </si>
  <si>
    <r>
      <t>ＣＨ</t>
    </r>
    <r>
      <rPr>
        <vertAlign val="subscript"/>
        <sz val="11"/>
        <color theme="1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 xml:space="preserve">
（メタン）</t>
    </r>
    <phoneticPr fontId="1"/>
  </si>
  <si>
    <r>
      <t>単位ＣＯ２排出量［kg-CO</t>
    </r>
    <r>
      <rPr>
        <vertAlign val="subscript"/>
        <sz val="11"/>
        <color theme="1"/>
        <rFont val="BIZ UDPゴシック"/>
        <family val="3"/>
        <charset val="128"/>
      </rPr>
      <t>2</t>
    </r>
    <r>
      <rPr>
        <sz val="11"/>
        <color theme="1"/>
        <rFont val="BIZ UDPゴシック"/>
        <family val="3"/>
        <charset val="128"/>
      </rPr>
      <t>/L］…⑤
（算定式：③×④×44/12）</t>
    </r>
    <phoneticPr fontId="1"/>
  </si>
  <si>
    <r>
      <t>Ｎ</t>
    </r>
    <r>
      <rPr>
        <vertAlign val="subscript"/>
        <sz val="11"/>
        <color theme="1"/>
        <rFont val="BIZ UDPゴシック"/>
        <family val="3"/>
        <charset val="128"/>
      </rPr>
      <t>２</t>
    </r>
    <r>
      <rPr>
        <sz val="11"/>
        <color theme="1"/>
        <rFont val="BIZ UDPゴシック"/>
        <family val="3"/>
        <charset val="128"/>
      </rPr>
      <t>Ｏ
（一酸化二窒素）</t>
    </r>
    <phoneticPr fontId="1"/>
  </si>
  <si>
    <r>
      <t>Ｎ</t>
    </r>
    <r>
      <rPr>
        <vertAlign val="subscript"/>
        <sz val="11"/>
        <color theme="1"/>
        <rFont val="BIZ UDPゴシック"/>
        <family val="3"/>
        <charset val="128"/>
      </rPr>
      <t>２</t>
    </r>
    <r>
      <rPr>
        <sz val="11"/>
        <color theme="1"/>
        <rFont val="BIZ UDPゴシック"/>
        <family val="3"/>
        <charset val="128"/>
      </rPr>
      <t>Ｏ排出係数［kg-N</t>
    </r>
    <r>
      <rPr>
        <vertAlign val="subscript"/>
        <sz val="11"/>
        <color theme="1"/>
        <rFont val="BIZ UDPゴシック"/>
        <family val="3"/>
        <charset val="128"/>
      </rPr>
      <t>2</t>
    </r>
    <r>
      <rPr>
        <sz val="11"/>
        <color theme="1"/>
        <rFont val="BIZ UDPゴシック"/>
        <family val="3"/>
        <charset val="128"/>
      </rPr>
      <t>O/kg］…⑧</t>
    </r>
    <phoneticPr fontId="1"/>
  </si>
  <si>
    <r>
      <t>ＣＨ</t>
    </r>
    <r>
      <rPr>
        <vertAlign val="subscript"/>
        <sz val="11"/>
        <color theme="1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>排出係数［kg-CH</t>
    </r>
    <r>
      <rPr>
        <vertAlign val="subscript"/>
        <sz val="11"/>
        <color theme="1"/>
        <rFont val="BIZ UDPゴシック"/>
        <family val="3"/>
        <charset val="128"/>
      </rPr>
      <t>4</t>
    </r>
    <r>
      <rPr>
        <sz val="11"/>
        <color theme="1"/>
        <rFont val="BIZ UDPゴシック"/>
        <family val="3"/>
        <charset val="128"/>
      </rPr>
      <t>/kg］…⑥</t>
    </r>
    <phoneticPr fontId="1"/>
  </si>
  <si>
    <t>〃地球温暖化係数…⑦</t>
    <phoneticPr fontId="1"/>
  </si>
  <si>
    <t>〃地球温暖化係数…⑨</t>
    <phoneticPr fontId="1"/>
  </si>
  <si>
    <t>灯油ボイラーによるＣＯ２排出量［ｔ-ＣＯ２/年］…⑩
（算定式：（①×⑤/1,000）×代替予定台数）</t>
    <phoneticPr fontId="1"/>
  </si>
  <si>
    <t>薪ボイラーによるＣＯ２排出量［ｔ-ＣＯ２/年］…⑪
（算定式：（（②×⑥×⑦）＋（②×⑧×⑨））/1,000×導入台数）</t>
    <phoneticPr fontId="1"/>
  </si>
  <si>
    <t>ＣＯ２排出効果［ｔ-ＣＯ２/年］
（算定式：⑩－⑪）</t>
    <phoneticPr fontId="1"/>
  </si>
  <si>
    <t>新規導入設備</t>
    <rPh sb="0" eb="2">
      <t>シンキ</t>
    </rPh>
    <rPh sb="2" eb="4">
      <t>ドウニュウ</t>
    </rPh>
    <rPh sb="4" eb="6">
      <t>セツビ</t>
    </rPh>
    <phoneticPr fontId="1"/>
  </si>
  <si>
    <t>既存設備</t>
    <rPh sb="0" eb="2">
      <t>キゾン</t>
    </rPh>
    <rPh sb="2" eb="4">
      <t>セツビ</t>
    </rPh>
    <phoneticPr fontId="1"/>
  </si>
  <si>
    <t>導入（代替予定）台数</t>
    <rPh sb="0" eb="2">
      <t>ドウニュウ</t>
    </rPh>
    <rPh sb="3" eb="5">
      <t>ダイガ</t>
    </rPh>
    <rPh sb="5" eb="7">
      <t>ヨテイ</t>
    </rPh>
    <rPh sb="8" eb="10">
      <t>ダイスウ</t>
    </rPh>
    <phoneticPr fontId="1"/>
  </si>
  <si>
    <t>薪ストーブ</t>
    <rPh sb="0" eb="1">
      <t>マキ</t>
    </rPh>
    <phoneticPr fontId="1"/>
  </si>
  <si>
    <t>※入力例をもとに、橙色のついたセルに数値を入力してください（単位の入力は不要です）。</t>
    <rPh sb="1" eb="3">
      <t>ニュウリョク</t>
    </rPh>
    <rPh sb="9" eb="10">
      <t>ダイダイ</t>
    </rPh>
    <rPh sb="30" eb="32">
      <t>タンイ</t>
    </rPh>
    <rPh sb="33" eb="35">
      <t>ニュウリョク</t>
    </rPh>
    <rPh sb="36" eb="38">
      <t>フヨウ</t>
    </rPh>
    <phoneticPr fontId="1"/>
  </si>
  <si>
    <t>※入力例をもとに、橙色のついたセルに数値を入力してください（単位の入力は不要です）。</t>
    <rPh sb="1" eb="2">
      <t>ニュウ</t>
    </rPh>
    <rPh sb="2" eb="3">
      <t>リョク</t>
    </rPh>
    <rPh sb="9" eb="10">
      <t>ダイダイ</t>
    </rPh>
    <rPh sb="30" eb="32">
      <t>タンイ</t>
    </rPh>
    <rPh sb="33" eb="35">
      <t>ニュウリョク</t>
    </rPh>
    <rPh sb="36" eb="38">
      <t>フヨウ</t>
    </rPh>
    <phoneticPr fontId="1"/>
  </si>
  <si>
    <t>下図：入力例</t>
    <rPh sb="0" eb="1">
      <t>シタ</t>
    </rPh>
    <rPh sb="1" eb="2">
      <t>ズ</t>
    </rPh>
    <rPh sb="3" eb="5">
      <t>ニュウリョク</t>
    </rPh>
    <rPh sb="5" eb="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</si>
</sst>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L/年&quot;"/>
    <numFmt numFmtId="177" formatCode="0&quot;kg/年&quot;"/>
    <numFmt numFmtId="179" formatCode="0.00&quot;kg-CO2/L&quot;"/>
    <numFmt numFmtId="182" formatCode="#,##0.0;[Red]\-#,##0.0"/>
    <numFmt numFmtId="184" formatCode="#,##0.0000;[Red]\-#,##0.0000"/>
    <numFmt numFmtId="188" formatCode="#,##0.00000000;[Red]\-#,##0.00000000"/>
    <numFmt numFmtId="194" formatCode="0.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vertAlign val="subscript"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13" xfId="0" applyNumberFormat="1" applyFont="1" applyFill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76" fontId="3" fillId="0" borderId="13" xfId="0" applyNumberFormat="1" applyFont="1" applyFill="1" applyBorder="1">
      <alignment vertical="center"/>
    </xf>
    <xf numFmtId="38" fontId="3" fillId="0" borderId="1" xfId="1" applyFont="1" applyBorder="1">
      <alignment vertical="center"/>
    </xf>
    <xf numFmtId="182" fontId="3" fillId="0" borderId="1" xfId="1" applyNumberFormat="1" applyFont="1" applyBorder="1">
      <alignment vertical="center"/>
    </xf>
    <xf numFmtId="40" fontId="3" fillId="0" borderId="1" xfId="1" applyNumberFormat="1" applyFont="1" applyBorder="1" applyAlignment="1">
      <alignment horizontal="right" vertical="center"/>
    </xf>
    <xf numFmtId="184" fontId="3" fillId="0" borderId="1" xfId="1" applyNumberFormat="1" applyFont="1" applyBorder="1" applyAlignment="1">
      <alignment horizontal="right" vertical="center"/>
    </xf>
    <xf numFmtId="179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184" fontId="3" fillId="0" borderId="1" xfId="1" applyNumberFormat="1" applyFont="1" applyBorder="1">
      <alignment vertical="center"/>
    </xf>
    <xf numFmtId="188" fontId="3" fillId="0" borderId="1" xfId="1" applyNumberFormat="1" applyFont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 wrapText="1"/>
    </xf>
    <xf numFmtId="38" fontId="6" fillId="3" borderId="1" xfId="1" applyFont="1" applyFill="1" applyBorder="1">
      <alignment vertical="center"/>
    </xf>
    <xf numFmtId="194" fontId="3" fillId="0" borderId="1" xfId="0" applyNumberFormat="1" applyFont="1" applyFill="1" applyBorder="1">
      <alignment vertical="center"/>
    </xf>
    <xf numFmtId="2" fontId="3" fillId="0" borderId="1" xfId="0" applyNumberFormat="1" applyFont="1" applyFill="1" applyBorder="1">
      <alignment vertical="center"/>
    </xf>
    <xf numFmtId="194" fontId="3" fillId="0" borderId="7" xfId="0" applyNumberFormat="1" applyFont="1" applyBorder="1" applyAlignment="1">
      <alignment horizontal="centerContinuous" vertical="center"/>
    </xf>
    <xf numFmtId="194" fontId="3" fillId="0" borderId="14" xfId="0" applyNumberFormat="1" applyFont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/>
    </xf>
    <xf numFmtId="38" fontId="7" fillId="3" borderId="1" xfId="1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176" fontId="7" fillId="0" borderId="13" xfId="0" applyNumberFormat="1" applyFont="1" applyFill="1" applyBorder="1">
      <alignment vertical="center"/>
    </xf>
    <xf numFmtId="38" fontId="7" fillId="3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130969</xdr:colOff>
      <xdr:row>1</xdr:row>
      <xdr:rowOff>119062</xdr:rowOff>
    </xdr:from>
    <xdr:to>
      <xdr:col>13</xdr:col>
      <xdr:colOff>141486</xdr:colOff>
      <xdr:row>17</xdr:row>
      <xdr:rowOff>461658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844" y="285750"/>
          <a:ext cx="7213798" cy="7367283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="80" zoomScaleNormal="100" zoomScaleSheetLayoutView="80" workbookViewId="0">
      <selection activeCell="A8" sqref="A8"/>
    </sheetView>
  </sheetViews>
  <sheetFormatPr defaultRowHeight="36.75" customHeight="1" x14ac:dyDescent="0.4"/>
  <cols>
    <col min="1" max="1" width="15.625" style="1" customWidth="1"/>
    <col min="2" max="2" width="37.25" style="1" customWidth="1"/>
    <col min="3" max="4" width="22.5" style="1" customWidth="1"/>
    <col min="5" max="5" width="9" style="1"/>
    <col min="6" max="6" width="31.125" style="1" customWidth="1"/>
    <col min="7" max="16384" width="9" style="1"/>
  </cols>
  <sheetData>
    <row r="1" spans="1:6" ht="13.5" x14ac:dyDescent="0.4">
      <c r="A1" s="1" t="s">
        <v>1</v>
      </c>
      <c r="F1" s="53" t="s">
        <v>25</v>
      </c>
    </row>
    <row r="2" spans="1:6" ht="31.5" customHeight="1" x14ac:dyDescent="0.4">
      <c r="A2" s="2" t="s">
        <v>2</v>
      </c>
      <c r="B2" s="3"/>
      <c r="C2" s="3"/>
      <c r="D2" s="3"/>
      <c r="E2" s="3"/>
    </row>
    <row r="3" spans="1:6" ht="26.25" customHeight="1" x14ac:dyDescent="0.4">
      <c r="A3" s="1" t="s">
        <v>24</v>
      </c>
      <c r="D3" s="4"/>
    </row>
    <row r="4" spans="1:6" ht="19.5" customHeight="1" thickBot="1" x14ac:dyDescent="0.45">
      <c r="A4" s="22" t="s">
        <v>3</v>
      </c>
      <c r="B4" s="23"/>
      <c r="C4" s="19" t="s">
        <v>20</v>
      </c>
      <c r="D4" s="24" t="s">
        <v>19</v>
      </c>
    </row>
    <row r="5" spans="1:6" ht="36.75" customHeight="1" thickTop="1" thickBot="1" x14ac:dyDescent="0.45">
      <c r="A5" s="20"/>
      <c r="B5" s="21"/>
      <c r="C5" s="19" t="s">
        <v>0</v>
      </c>
      <c r="D5" s="45"/>
    </row>
    <row r="6" spans="1:6" ht="36.75" customHeight="1" thickTop="1" x14ac:dyDescent="0.4">
      <c r="A6" s="9" t="s">
        <v>21</v>
      </c>
      <c r="B6" s="10"/>
      <c r="C6" s="47"/>
      <c r="D6" s="46"/>
    </row>
    <row r="7" spans="1:6" ht="36.75" customHeight="1" x14ac:dyDescent="0.4">
      <c r="A7" s="8" t="s">
        <v>4</v>
      </c>
      <c r="B7" s="8"/>
      <c r="C7" s="48"/>
      <c r="D7" s="49"/>
    </row>
    <row r="8" spans="1:6" ht="36.75" customHeight="1" x14ac:dyDescent="0.4">
      <c r="A8" s="8" t="s">
        <v>5</v>
      </c>
      <c r="B8" s="8"/>
      <c r="C8" s="50"/>
      <c r="D8" s="51"/>
      <c r="F8" s="5"/>
    </row>
    <row r="9" spans="1:6" ht="36.75" customHeight="1" x14ac:dyDescent="0.4">
      <c r="A9" s="14" t="s">
        <v>6</v>
      </c>
      <c r="B9" s="8" t="s">
        <v>7</v>
      </c>
      <c r="C9" s="30">
        <v>36.700000000000003</v>
      </c>
      <c r="D9" s="25"/>
      <c r="F9" s="5"/>
    </row>
    <row r="10" spans="1:6" ht="36.75" customHeight="1" x14ac:dyDescent="0.4">
      <c r="A10" s="15"/>
      <c r="B10" s="8" t="s">
        <v>8</v>
      </c>
      <c r="C10" s="32">
        <v>1.8499999999999999E-2</v>
      </c>
      <c r="D10" s="26"/>
    </row>
    <row r="11" spans="1:6" ht="36.75" customHeight="1" x14ac:dyDescent="0.4">
      <c r="A11" s="16"/>
      <c r="B11" s="11" t="s">
        <v>10</v>
      </c>
      <c r="C11" s="31">
        <f>C9*C10*44/12</f>
        <v>2.4894833333333337</v>
      </c>
      <c r="D11" s="26"/>
    </row>
    <row r="12" spans="1:6" ht="36.75" customHeight="1" x14ac:dyDescent="0.4">
      <c r="A12" s="17" t="s">
        <v>9</v>
      </c>
      <c r="B12" s="1" t="s">
        <v>13</v>
      </c>
      <c r="C12" s="33"/>
      <c r="D12" s="35">
        <v>1.1000000000000001E-3</v>
      </c>
    </row>
    <row r="13" spans="1:6" ht="36.75" customHeight="1" x14ac:dyDescent="0.4">
      <c r="A13" s="18"/>
      <c r="B13" s="8" t="s">
        <v>14</v>
      </c>
      <c r="C13" s="34"/>
      <c r="D13" s="29">
        <v>25</v>
      </c>
    </row>
    <row r="14" spans="1:6" ht="36.75" customHeight="1" x14ac:dyDescent="0.4">
      <c r="A14" s="17" t="s">
        <v>11</v>
      </c>
      <c r="B14" s="8" t="s">
        <v>12</v>
      </c>
      <c r="C14" s="34"/>
      <c r="D14" s="36">
        <v>8.3999999999999992E-6</v>
      </c>
    </row>
    <row r="15" spans="1:6" ht="36.75" customHeight="1" x14ac:dyDescent="0.4">
      <c r="A15" s="18"/>
      <c r="B15" s="8" t="s">
        <v>15</v>
      </c>
      <c r="C15" s="34"/>
      <c r="D15" s="6">
        <v>298</v>
      </c>
    </row>
    <row r="16" spans="1:6" ht="36.75" customHeight="1" x14ac:dyDescent="0.4">
      <c r="A16" s="12" t="s">
        <v>16</v>
      </c>
      <c r="B16" s="13"/>
      <c r="C16" s="41">
        <f>C7*C11/1000*C6</f>
        <v>0</v>
      </c>
      <c r="D16" s="34"/>
    </row>
    <row r="17" spans="1:5" ht="36.75" customHeight="1" x14ac:dyDescent="0.4">
      <c r="A17" s="12" t="s">
        <v>17</v>
      </c>
      <c r="B17" s="13"/>
      <c r="C17" s="34"/>
      <c r="D17" s="42">
        <f>((D8*D12*D13)+(D8*D14*D15))/1000*D6</f>
        <v>0</v>
      </c>
      <c r="E17" s="7"/>
    </row>
    <row r="18" spans="1:5" ht="36.75" customHeight="1" x14ac:dyDescent="0.4">
      <c r="A18" s="12" t="s">
        <v>18</v>
      </c>
      <c r="B18" s="13"/>
      <c r="C18" s="43">
        <f>C16-D17</f>
        <v>0</v>
      </c>
      <c r="D18" s="44"/>
      <c r="E18" s="7"/>
    </row>
  </sheetData>
  <mergeCells count="1">
    <mergeCell ref="F8:F9"/>
  </mergeCells>
  <phoneticPr fontId="1"/>
  <pageMargins left="0.62" right="0.31496062992125984" top="0.74803149606299213" bottom="0.74803149606299213" header="0.31496062992125984" footer="0.31496062992125984"/>
  <pageSetup paperSize="9" scale="8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view="pageBreakPreview" zoomScale="80" zoomScaleNormal="100" zoomScaleSheetLayoutView="80" workbookViewId="0">
      <selection activeCell="B19" sqref="B19"/>
    </sheetView>
  </sheetViews>
  <sheetFormatPr defaultRowHeight="36.75" customHeight="1" x14ac:dyDescent="0.4"/>
  <cols>
    <col min="1" max="1" width="15.625" style="1" customWidth="1"/>
    <col min="2" max="2" width="37.25" style="1" customWidth="1"/>
    <col min="3" max="4" width="22.5" style="1" customWidth="1"/>
    <col min="5" max="5" width="9" style="1"/>
    <col min="6" max="6" width="31.125" style="1" customWidth="1"/>
    <col min="7" max="16384" width="9" style="1"/>
  </cols>
  <sheetData>
    <row r="1" spans="1:6" ht="13.5" x14ac:dyDescent="0.4">
      <c r="A1" s="1" t="s">
        <v>1</v>
      </c>
    </row>
    <row r="2" spans="1:6" ht="31.5" customHeight="1" x14ac:dyDescent="0.4">
      <c r="A2" s="2" t="s">
        <v>2</v>
      </c>
      <c r="B2" s="3"/>
      <c r="C2" s="3"/>
      <c r="D2" s="3"/>
      <c r="E2" s="3"/>
    </row>
    <row r="3" spans="1:6" ht="26.25" customHeight="1" x14ac:dyDescent="0.4">
      <c r="A3" s="1" t="s">
        <v>23</v>
      </c>
      <c r="D3" s="4"/>
    </row>
    <row r="4" spans="1:6" ht="19.5" customHeight="1" thickBot="1" x14ac:dyDescent="0.45">
      <c r="A4" s="22" t="s">
        <v>3</v>
      </c>
      <c r="B4" s="23"/>
      <c r="C4" s="19" t="s">
        <v>20</v>
      </c>
      <c r="D4" s="24" t="s">
        <v>19</v>
      </c>
    </row>
    <row r="5" spans="1:6" ht="36.75" customHeight="1" thickTop="1" thickBot="1" x14ac:dyDescent="0.45">
      <c r="A5" s="20"/>
      <c r="B5" s="21"/>
      <c r="C5" s="19" t="s">
        <v>0</v>
      </c>
      <c r="D5" s="37" t="s">
        <v>22</v>
      </c>
    </row>
    <row r="6" spans="1:6" ht="36.75" customHeight="1" thickTop="1" x14ac:dyDescent="0.4">
      <c r="A6" s="9" t="s">
        <v>21</v>
      </c>
      <c r="B6" s="10"/>
      <c r="C6" s="38">
        <v>1</v>
      </c>
      <c r="D6" s="39">
        <v>1</v>
      </c>
    </row>
    <row r="7" spans="1:6" ht="36.75" customHeight="1" x14ac:dyDescent="0.4">
      <c r="A7" s="8" t="s">
        <v>4</v>
      </c>
      <c r="B7" s="8"/>
      <c r="C7" s="40">
        <v>460</v>
      </c>
      <c r="D7" s="27"/>
    </row>
    <row r="8" spans="1:6" ht="36.75" customHeight="1" x14ac:dyDescent="0.4">
      <c r="A8" s="8" t="s">
        <v>5</v>
      </c>
      <c r="B8" s="8"/>
      <c r="C8" s="28"/>
      <c r="D8" s="52">
        <v>2000</v>
      </c>
      <c r="F8" s="5"/>
    </row>
    <row r="9" spans="1:6" ht="36.75" customHeight="1" x14ac:dyDescent="0.4">
      <c r="A9" s="14" t="s">
        <v>6</v>
      </c>
      <c r="B9" s="8" t="s">
        <v>7</v>
      </c>
      <c r="C9" s="30">
        <v>36.700000000000003</v>
      </c>
      <c r="D9" s="25"/>
      <c r="F9" s="5"/>
    </row>
    <row r="10" spans="1:6" ht="36.75" customHeight="1" x14ac:dyDescent="0.4">
      <c r="A10" s="15"/>
      <c r="B10" s="8" t="s">
        <v>8</v>
      </c>
      <c r="C10" s="32">
        <v>1.8499999999999999E-2</v>
      </c>
      <c r="D10" s="26"/>
    </row>
    <row r="11" spans="1:6" ht="36.75" customHeight="1" x14ac:dyDescent="0.4">
      <c r="A11" s="16"/>
      <c r="B11" s="11" t="s">
        <v>10</v>
      </c>
      <c r="C11" s="31">
        <f>C9*C10*44/12</f>
        <v>2.4894833333333337</v>
      </c>
      <c r="D11" s="26"/>
    </row>
    <row r="12" spans="1:6" ht="36.75" customHeight="1" x14ac:dyDescent="0.4">
      <c r="A12" s="17" t="s">
        <v>9</v>
      </c>
      <c r="B12" s="1" t="s">
        <v>13</v>
      </c>
      <c r="C12" s="33"/>
      <c r="D12" s="35">
        <v>1.1000000000000001E-3</v>
      </c>
    </row>
    <row r="13" spans="1:6" ht="36.75" customHeight="1" x14ac:dyDescent="0.4">
      <c r="A13" s="18"/>
      <c r="B13" s="8" t="s">
        <v>14</v>
      </c>
      <c r="C13" s="34"/>
      <c r="D13" s="29">
        <v>25</v>
      </c>
    </row>
    <row r="14" spans="1:6" ht="36.75" customHeight="1" x14ac:dyDescent="0.4">
      <c r="A14" s="17" t="s">
        <v>11</v>
      </c>
      <c r="B14" s="8" t="s">
        <v>12</v>
      </c>
      <c r="C14" s="34"/>
      <c r="D14" s="36">
        <v>8.3999999999999992E-6</v>
      </c>
    </row>
    <row r="15" spans="1:6" ht="36.75" customHeight="1" x14ac:dyDescent="0.4">
      <c r="A15" s="18"/>
      <c r="B15" s="8" t="s">
        <v>15</v>
      </c>
      <c r="C15" s="34"/>
      <c r="D15" s="6">
        <v>298</v>
      </c>
    </row>
    <row r="16" spans="1:6" ht="36.75" customHeight="1" x14ac:dyDescent="0.4">
      <c r="A16" s="12" t="s">
        <v>16</v>
      </c>
      <c r="B16" s="13"/>
      <c r="C16" s="41">
        <f>C7*C11/1000*C6</f>
        <v>1.1451623333333334</v>
      </c>
      <c r="D16" s="34"/>
    </row>
    <row r="17" spans="1:5" ht="36.75" customHeight="1" x14ac:dyDescent="0.4">
      <c r="A17" s="12" t="s">
        <v>17</v>
      </c>
      <c r="B17" s="13"/>
      <c r="C17" s="34"/>
      <c r="D17" s="42">
        <f>((D8*D12*D13)+(D8*D14*D15))/1000*D6</f>
        <v>6.0006400000000008E-2</v>
      </c>
      <c r="E17" s="7"/>
    </row>
    <row r="18" spans="1:5" ht="36.75" customHeight="1" x14ac:dyDescent="0.4">
      <c r="A18" s="12" t="s">
        <v>18</v>
      </c>
      <c r="B18" s="13"/>
      <c r="C18" s="43">
        <f>C16-D17</f>
        <v>1.0851559333333334</v>
      </c>
      <c r="D18" s="44"/>
      <c r="E18" s="7"/>
    </row>
  </sheetData>
  <mergeCells count="1">
    <mergeCell ref="F8:F9"/>
  </mergeCells>
  <phoneticPr fontId="1"/>
  <pageMargins left="0.62" right="0.31496062992125984" top="0.74803149606299213" bottom="0.74803149606299213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 試算シート</vt:lpstr>
      <vt:lpstr>（入力例）別紙 試算シート</vt:lpstr>
      <vt:lpstr>'（入力例）別紙 試算シート'!Print_Area</vt:lpstr>
      <vt:lpstr>'別紙 試算シート'!Print_Area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 充宏</dc:creator>
  <cp:lastModifiedBy>虫壁　秀平</cp:lastModifiedBy>
  <cp:lastPrinted>2024-04-17T05:36:01Z</cp:lastPrinted>
  <dcterms:created xsi:type="dcterms:W3CDTF">2024-02-26T07:31:48Z</dcterms:created>
  <dcterms:modified xsi:type="dcterms:W3CDTF">2026-04-25T05:08:42Z</dcterms:modified>
</cp:coreProperties>
</file>