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19200" windowHeight="11370"/>
  </bookViews>
  <sheets>
    <sheet name="提出用" sheetId="1" r:id="rId1"/>
    <sheet name="記載例" sheetId="4" r:id="rId2"/>
    <sheet name="Sheet1" sheetId="2" state="hidden" r:id="rId3"/>
  </sheets>
  <definedNames>
    <definedName name="_xlnm.Print_Area" localSheetId="1">記載例!$A$1:$AW$135</definedName>
    <definedName name="_xlnm.Print_Area" localSheetId="0">提出用!$A$1:$AW$135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" i="1" l="1"/>
  <c r="C88" i="1" l="1"/>
  <c r="C87" i="1"/>
  <c r="C86" i="1"/>
  <c r="C89" i="1" s="1"/>
  <c r="C83" i="1"/>
  <c r="C77" i="1"/>
  <c r="C71" i="1"/>
  <c r="X90" i="4" l="1"/>
  <c r="M90" i="4"/>
  <c r="AI90" i="4" s="1"/>
  <c r="X84" i="4"/>
  <c r="M84" i="4"/>
  <c r="AI84" i="4" s="1"/>
  <c r="X78" i="4"/>
  <c r="M78" i="4"/>
  <c r="AI78" i="4" s="1"/>
  <c r="X72" i="4"/>
  <c r="M72" i="4"/>
  <c r="AI72" i="4" s="1"/>
  <c r="M90" i="1"/>
  <c r="X84" i="1"/>
  <c r="M84" i="1"/>
  <c r="X78" i="1"/>
  <c r="M78" i="1"/>
  <c r="X72" i="1"/>
  <c r="M72" i="1"/>
  <c r="AI72" i="1" s="1"/>
  <c r="AI84" i="1" l="1"/>
  <c r="AI78" i="1"/>
  <c r="N133" i="4"/>
  <c r="AB94" i="1" l="1"/>
  <c r="AY122" i="1" l="1"/>
  <c r="AY122" i="4"/>
  <c r="N106" i="4" l="1"/>
  <c r="N106" i="1"/>
  <c r="W119" i="4" l="1"/>
  <c r="W119" i="1"/>
  <c r="N119" i="1"/>
  <c r="AO120" i="4" l="1"/>
  <c r="N129" i="1"/>
  <c r="N115" i="1"/>
  <c r="N116" i="1"/>
  <c r="N117" i="1"/>
  <c r="N114" i="1"/>
  <c r="M39" i="1"/>
  <c r="M39" i="4"/>
  <c r="N117" i="4"/>
  <c r="N116" i="4"/>
  <c r="N115" i="4"/>
  <c r="N119" i="4" s="1"/>
  <c r="N114" i="4"/>
  <c r="N129" i="4" l="1"/>
  <c r="N128" i="4"/>
  <c r="N130" i="4" s="1"/>
  <c r="N131" i="4" l="1"/>
  <c r="N132" i="4" s="1"/>
  <c r="BB130" i="4"/>
  <c r="M45" i="4"/>
  <c r="Y88" i="4"/>
  <c r="C88" i="4"/>
  <c r="Y87" i="4"/>
  <c r="C87" i="4"/>
  <c r="Y86" i="4"/>
  <c r="C86" i="4"/>
  <c r="Y83" i="4"/>
  <c r="C83" i="4"/>
  <c r="Y77" i="4"/>
  <c r="C77" i="4"/>
  <c r="Y71" i="4"/>
  <c r="C71" i="4"/>
  <c r="M40" i="4"/>
  <c r="M41" i="4"/>
  <c r="Y89" i="4" l="1"/>
  <c r="C94" i="4"/>
  <c r="U94" i="4" s="1"/>
  <c r="C89" i="4"/>
  <c r="AO134" i="4" l="1"/>
  <c r="N104" i="4" s="1"/>
  <c r="N108" i="4" s="1"/>
  <c r="AB94" i="4"/>
  <c r="AB95" i="4" s="1"/>
  <c r="M40" i="1"/>
  <c r="M41" i="1"/>
  <c r="AE45" i="4" l="1"/>
  <c r="M45" i="1"/>
  <c r="AO120" i="1" l="1"/>
  <c r="N128" i="1" s="1"/>
  <c r="N130" i="1" s="1"/>
  <c r="BB130" i="1"/>
  <c r="N133" i="1" s="1"/>
  <c r="N131" i="1"/>
  <c r="C94" i="1"/>
  <c r="U94" i="1" s="1"/>
  <c r="Y88" i="1"/>
  <c r="Y87" i="1"/>
  <c r="Y86" i="1"/>
  <c r="Y83" i="1"/>
  <c r="Y77" i="1"/>
  <c r="Y71" i="1"/>
  <c r="X90" i="1" l="1"/>
  <c r="AI90" i="1" s="1"/>
  <c r="Y89" i="1"/>
  <c r="AB95" i="1" l="1"/>
  <c r="AO134" i="1"/>
  <c r="N104" i="1" s="1"/>
  <c r="AE45" i="1" l="1"/>
  <c r="N108" i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sharedStrings.xml><?xml version="1.0" encoding="utf-8"?>
<sst xmlns="http://schemas.openxmlformats.org/spreadsheetml/2006/main" count="318" uniqueCount="114">
  <si>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</si>
  <si>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</si>
  <si>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</si>
  <si>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</si>
  <si>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</si>
  <si>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</si>
  <si>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</si>
  <si>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</si>
  <si>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</si>
  <si>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</si>
  <si>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</si>
  <si>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</si>
  <si>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</si>
  <si>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</si>
  <si>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</si>
  <si>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</si>
  <si>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</si>
  <si>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</si>
  <si>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</si>
  <si>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</si>
  <si>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</si>
  <si>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</si>
  <si>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</si>
  <si>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</si>
  <si>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</si>
  <si>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</si>
  <si>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</si>
  <si>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</si>
  <si>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</si>
  <si>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</si>
  <si>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</si>
  <si>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事業費（円）</t>
    <rPh sb="0" eb="3">
      <t>ジギョウヒ</t>
    </rPh>
    <rPh sb="4" eb="5">
      <t>エン</t>
    </rPh>
    <phoneticPr fontId="1"/>
  </si>
  <si>
    <t>工期</t>
    <rPh sb="0" eb="2">
      <t>コウキ</t>
    </rPh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</si>
  <si>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</si>
  <si>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</si>
  <si>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</si>
  <si>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①空調機器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</si>
  <si>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</si>
  <si>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</si>
  <si>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</si>
  <si>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</si>
  <si>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</si>
  <si>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メーカー：</t>
    <phoneticPr fontId="1"/>
  </si>
  <si>
    <t>型名：</t>
    <rPh sb="0" eb="2">
      <t>カタメイ</t>
    </rPh>
    <phoneticPr fontId="1"/>
  </si>
  <si>
    <t>設置基数：</t>
    <rPh sb="0" eb="2">
      <t>セッチ</t>
    </rPh>
    <rPh sb="2" eb="4">
      <t>キスウ</t>
    </rPh>
    <phoneticPr fontId="1"/>
  </si>
  <si>
    <t>CO2排出量削減効果：</t>
    <rPh sb="3" eb="5">
      <t>ハイシュツ</t>
    </rPh>
    <rPh sb="5" eb="6">
      <t>リョウ</t>
    </rPh>
    <rPh sb="6" eb="8">
      <t>サクゲン</t>
    </rPh>
    <rPh sb="8" eb="10">
      <t>コウカ</t>
    </rPh>
    <phoneticPr fontId="1"/>
  </si>
  <si>
    <t>時間当たりエネルギー使用量：</t>
    <rPh sb="0" eb="2">
      <t>ジカン</t>
    </rPh>
    <rPh sb="2" eb="3">
      <t>ア</t>
    </rPh>
    <rPh sb="10" eb="13">
      <t>シヨウリョウ</t>
    </rPh>
    <phoneticPr fontId="1"/>
  </si>
  <si>
    <t>１台目</t>
    <rPh sb="1" eb="2">
      <t>ダイ</t>
    </rPh>
    <rPh sb="2" eb="3">
      <t>メ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</si>
  <si>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</si>
  <si>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</si>
  <si>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</si>
  <si>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</si>
  <si>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</si>
  <si>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t>２台目</t>
    <rPh sb="1" eb="2">
      <t>ダイ</t>
    </rPh>
    <rPh sb="2" eb="3">
      <t>メ</t>
    </rPh>
    <phoneticPr fontId="1"/>
  </si>
  <si>
    <t>３台目</t>
    <rPh sb="1" eb="2">
      <t>ダイ</t>
    </rPh>
    <rPh sb="2" eb="3">
      <t>メ</t>
    </rPh>
    <phoneticPr fontId="1"/>
  </si>
  <si>
    <t>合計</t>
    <rPh sb="0" eb="2">
      <t>ゴウケイ</t>
    </rPh>
    <phoneticPr fontId="1"/>
  </si>
  <si>
    <t>削減効果の算出については、別紙資料「CO2削減比較表」参照</t>
    <rPh sb="0" eb="2">
      <t>サクゲン</t>
    </rPh>
    <rPh sb="2" eb="4">
      <t>コウカ</t>
    </rPh>
    <rPh sb="5" eb="7">
      <t>サンシュツ</t>
    </rPh>
    <rPh sb="13" eb="15">
      <t>ベッシ</t>
    </rPh>
    <rPh sb="15" eb="17">
      <t>シリョウ</t>
    </rPh>
    <rPh sb="21" eb="23">
      <t>サクゲン</t>
    </rPh>
    <rPh sb="23" eb="25">
      <t>ヒカク</t>
    </rPh>
    <rPh sb="25" eb="26">
      <t>ヒョウ</t>
    </rPh>
    <rPh sb="27" eb="29">
      <t>サンショウ</t>
    </rPh>
    <phoneticPr fontId="1"/>
  </si>
  <si>
    <t>補助金額について</t>
    <rPh sb="0" eb="2">
      <t>ホジョ</t>
    </rPh>
    <rPh sb="2" eb="4">
      <t>キンガク</t>
    </rPh>
    <phoneticPr fontId="1"/>
  </si>
  <si>
    <t>〇</t>
    <phoneticPr fontId="1"/>
  </si>
  <si>
    <t>様式第１号（第７条関係）</t>
    <phoneticPr fontId="1"/>
  </si>
  <si>
    <t>鹿角市省エネ高効率空調・照明等導入補助金交付申請書</t>
    <rPh sb="20" eb="22">
      <t>コウフ</t>
    </rPh>
    <rPh sb="22" eb="25">
      <t>シンセイショ</t>
    </rPh>
    <phoneticPr fontId="1"/>
  </si>
  <si>
    <t>　鹿角市省エネ高効率空調・照明等導入補助金の交付を受けたいので、鹿角市省エネ高効率空調・照明等導入補助金交付要綱第７条の規定により、次の添付書類を添えて申請します。</t>
    <phoneticPr fontId="1"/>
  </si>
  <si>
    <t>様式第2号（第7条関係）</t>
    <phoneticPr fontId="1"/>
  </si>
  <si>
    <t>施工予定業者</t>
    <rPh sb="0" eb="2">
      <t>セコウ</t>
    </rPh>
    <rPh sb="2" eb="4">
      <t>ヨテイ</t>
    </rPh>
    <rPh sb="4" eb="6">
      <t>ギョウシャ</t>
    </rPh>
    <phoneticPr fontId="1"/>
  </si>
  <si>
    <t>着工予定年月日</t>
    <rPh sb="0" eb="2">
      <t>チャッコウ</t>
    </rPh>
    <rPh sb="2" eb="4">
      <t>ヨテイ</t>
    </rPh>
    <rPh sb="4" eb="7">
      <t>ネンガッピ</t>
    </rPh>
    <phoneticPr fontId="1"/>
  </si>
  <si>
    <t>完了予定年月日</t>
    <rPh sb="0" eb="2">
      <t>カンリョウ</t>
    </rPh>
    <rPh sb="2" eb="4">
      <t>ヨテイ</t>
    </rPh>
    <rPh sb="4" eb="7">
      <t>ネンガッピ</t>
    </rPh>
    <phoneticPr fontId="1"/>
  </si>
  <si>
    <t>補助金申請額（円）</t>
    <rPh sb="3" eb="5">
      <t>シンセイ</t>
    </rPh>
    <rPh sb="5" eb="6">
      <t>ガク</t>
    </rPh>
    <rPh sb="7" eb="8">
      <t>エン</t>
    </rPh>
    <phoneticPr fontId="1"/>
  </si>
  <si>
    <t>※ 設備等の更新に係る物件の概略図を添付してください。
※ 事業を営むことがわかる書類（確定申告書等）、市税納税証明書を添付してください。
※ 事業場の所有者が申請者と異なる場合は、事業場の所有者の同意書を添付してください。</t>
    <phoneticPr fontId="1"/>
  </si>
  <si>
    <t>（３）補助金の額の計算</t>
    <rPh sb="3" eb="6">
      <t>ホジョキン</t>
    </rPh>
    <phoneticPr fontId="1"/>
  </si>
  <si>
    <t>補助対象経費（Ａ）</t>
    <phoneticPr fontId="1"/>
  </si>
  <si>
    <t>補助申請額（Ｄ）</t>
    <phoneticPr fontId="1"/>
  </si>
  <si>
    <t>※1千円未満切り捨て</t>
    <phoneticPr fontId="1"/>
  </si>
  <si>
    <t>（補助申請額）</t>
    <rPh sb="1" eb="3">
      <t>ホジョ</t>
    </rPh>
    <rPh sb="3" eb="5">
      <t>シンセイ</t>
    </rPh>
    <rPh sb="5" eb="6">
      <t>ガク</t>
    </rPh>
    <phoneticPr fontId="1"/>
  </si>
  <si>
    <t>補助対象経費合計</t>
    <rPh sb="6" eb="8">
      <t>ゴウケイ</t>
    </rPh>
    <phoneticPr fontId="1"/>
  </si>
  <si>
    <t>補助対象額（C)=(A)=(B)</t>
    <phoneticPr fontId="1"/>
  </si>
  <si>
    <t>補助申請額合計</t>
    <rPh sb="2" eb="4">
      <t>シンセイ</t>
    </rPh>
    <rPh sb="4" eb="5">
      <t>ガク</t>
    </rPh>
    <rPh sb="5" eb="7">
      <t>ゴウケイ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</si>
  <si>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</si>
  <si>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 xml:space="preserve">(１) 事業計画書（様式第２号）
(２) 誓約書（様式第３号）
(３) 補助対象経費等を確認できる書類（見積書等）
(４) 設備等の仕様書等
(５) 事業を実施する箇所の概略図
(６) 事業を実施する箇所の現況写真
(７) 市区町村の税の滞納がないことを証する書類（申請の日前３か月以内に発行されたもの）
(８) 事業を営むことがわかる書類（所得税・法人税確定申告書の写し等。補助申請者が事業者の場合に限る。）
(９) 設備等を整備する建物の所有状況がわかる書類
(10) 建物所有者が設備等の設置に承諾した旨の書類（補助申請者以外の者が所有する建物において、設備を整備する場合に限る。）
(11) 前各号に掲げるもののほか、市長が必要と認める書類
　①　省エネルギー効果が確認できる書類（CO2削減量比較試算）空調・給湯
　②　住所要件を証明するもの（個人のみ）
</t>
    <phoneticPr fontId="1"/>
  </si>
  <si>
    <t>高効率空調設備</t>
    <rPh sb="0" eb="3">
      <t>コウコウリツ</t>
    </rPh>
    <rPh sb="3" eb="5">
      <t>クウチョウ</t>
    </rPh>
    <rPh sb="5" eb="7">
      <t>セツビ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</si>
  <si>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</si>
  <si>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</si>
  <si>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</si>
  <si>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</si>
  <si>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</si>
  <si>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　※専用割合による案分等補助対象外の経費がある場合は、補助対象経費の分を「うち補助対象経費」に記載してください。</t>
    <phoneticPr fontId="1"/>
  </si>
  <si>
    <t>鹿角市◎◎字〇〇番地１</t>
    <phoneticPr fontId="1"/>
  </si>
  <si>
    <t>△△△△株式会社</t>
    <phoneticPr fontId="1"/>
  </si>
  <si>
    <t>代表取締役　▲▲▲▲</t>
    <phoneticPr fontId="1"/>
  </si>
  <si>
    <t>０１８６-１１-１１１１</t>
    <phoneticPr fontId="1"/>
  </si>
  <si>
    <t>〇</t>
  </si>
  <si>
    <t>■■■■株式会社</t>
    <phoneticPr fontId="1"/>
  </si>
  <si>
    <t>冷房:2.850kWh、暖房:2.600kWh</t>
    <rPh sb="0" eb="2">
      <t>レイボウ</t>
    </rPh>
    <rPh sb="12" eb="14">
      <t>ダンボウ</t>
    </rPh>
    <phoneticPr fontId="1"/>
  </si>
  <si>
    <t>KKK-222</t>
    <phoneticPr fontId="1"/>
  </si>
  <si>
    <t>3台</t>
    <rPh sb="1" eb="2">
      <t>ダイ</t>
    </rPh>
    <phoneticPr fontId="1"/>
  </si>
  <si>
    <t>◆◆（詳細は別紙のとおり）</t>
    <rPh sb="3" eb="5">
      <t>ショウサイ</t>
    </rPh>
    <rPh sb="6" eb="8">
      <t>ベッシ</t>
    </rPh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</si>
  <si>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※専用割合による案分等補助対象外の経費がある場合は、補助対象経費の分を「うち補助対象経費」に記載してください。</t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</si>
  <si>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</si>
  <si>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</si>
  <si>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</si>
  <si>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</si>
  <si>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事業所名を入力</t>
    <rPh sb="0" eb="3">
      <t>ジギョウショ</t>
    </rPh>
    <rPh sb="3" eb="4">
      <t>メイ</t>
    </rPh>
    <rPh sb="5" eb="7">
      <t>ニュウリョク</t>
    </rPh>
    <phoneticPr fontId="1"/>
  </si>
  <si>
    <t>代表者名を入力してください</t>
    <rPh sb="0" eb="3">
      <t>ダイヒョウシャ</t>
    </rPh>
    <rPh sb="3" eb="4">
      <t>メイ</t>
    </rPh>
    <rPh sb="5" eb="7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</si>
  <si>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</si>
  <si>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</si>
  <si>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それぞれ予定年月日を入力してください</t>
    <rPh sb="4" eb="6">
      <t>ヨテイ</t>
    </rPh>
    <rPh sb="6" eb="9">
      <t>ネンガッピ</t>
    </rPh>
    <rPh sb="10" eb="12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</si>
  <si>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</si>
  <si>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設置するエアコンのメーカー名を入力してください</t>
    <rPh sb="0" eb="2">
      <t>セッチ</t>
    </rPh>
    <rPh sb="13" eb="14">
      <t>メイ</t>
    </rPh>
    <rPh sb="15" eb="17">
      <t>ニュウリョク</t>
    </rPh>
    <phoneticPr fontId="1"/>
  </si>
  <si>
    <t>設置するエアコンの型名を入力してください</t>
    <rPh sb="0" eb="2">
      <t>セッチ</t>
    </rPh>
    <rPh sb="9" eb="11">
      <t>カタメイ</t>
    </rPh>
    <rPh sb="12" eb="14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</si>
  <si>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</si>
  <si>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</si>
  <si>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</si>
  <si>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</si>
  <si>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自動入力されます</t>
    <rPh sb="0" eb="2">
      <t>ジドウ</t>
    </rPh>
    <rPh sb="2" eb="4">
      <t>ニュウリョク</t>
    </rPh>
    <phoneticPr fontId="1"/>
  </si>
  <si>
    <r>
      <t>自動入力されます。</t>
    </r>
    <r>
      <rPr>
        <sz val="10"/>
        <color rgb="FFFF0000"/>
        <rFont val="ＭＳ 明朝"/>
        <family val="1"/>
        <charset val="128"/>
      </rPr>
      <t>実施場所が異なる場合は直接入力してください。</t>
    </r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</si>
</sst>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,##0&quot;円&quot;"/>
    <numFmt numFmtId="177" formatCode="[$-411]ggge&quot;年&quot;m&quot;月&quot;d&quot;日&quot;;@"/>
    <numFmt numFmtId="178" formatCode="&quot;補助対象経費　&quot;#,##0&quot;円×1/2＝&quot;"/>
    <numFmt numFmtId="179" formatCode="#,##0&quot;円≒&quot;"/>
    <numFmt numFmtId="180" formatCode="#,##0&quot; 円&quot;"/>
    <numFmt numFmtId="181" formatCode="#,##0&quot; 円(A)&quot;"/>
    <numFmt numFmtId="182" formatCode="&quot;(C)×1/2＝&quot;#,###&quot;円&quot;"/>
    <numFmt numFmtId="183" formatCode="&quot;≒　&quot;#,##0&quot; 円&quot;"/>
    <numFmt numFmtId="184" formatCode="&quot;エアコン　&quot;#,##0&quot;台&quot;"/>
    <numFmt numFmtId="185" formatCode="&quot;【電気】既存設備　&quot;0.00000&quot;t-CO2　→&quot;"/>
    <numFmt numFmtId="186" formatCode="&quot;更新設備　&quot;0.00000&quot;t-CO2&quot;"/>
    <numFmt numFmtId="187" formatCode="0.00000_);[Red]\(0.00000\)"/>
    <numFmt numFmtId="188" formatCode="&quot;【灯油】既存設備　&quot;0.00000&quot;t-CO2　→&quot;"/>
    <numFmt numFmtId="189" formatCode="&quot;【ガス】既存設備　&quot;0.00000&quot;t-CO2　→&quot;"/>
    <numFmt numFmtId="190" formatCode="&quot;【合計】既存設備　&quot;0.00000&quot;t-CO2　→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2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vertical="center"/>
    </xf>
    <xf numFmtId="38" fontId="10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180" fontId="7" fillId="0" borderId="10" xfId="0" applyNumberFormat="1" applyFont="1" applyFill="1" applyBorder="1" applyAlignment="1">
      <alignment vertical="center" shrinkToFit="1"/>
    </xf>
    <xf numFmtId="180" fontId="7" fillId="0" borderId="11" xfId="0" applyNumberFormat="1" applyFont="1" applyFill="1" applyBorder="1" applyAlignment="1">
      <alignment vertical="center" shrinkToFit="1"/>
    </xf>
    <xf numFmtId="180" fontId="7" fillId="0" borderId="11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 applyAlignment="1">
      <alignment horizontal="right" vertical="center"/>
    </xf>
    <xf numFmtId="180" fontId="7" fillId="0" borderId="10" xfId="0" applyNumberFormat="1" applyFont="1" applyFill="1" applyBorder="1" applyAlignment="1">
      <alignment vertical="center"/>
    </xf>
    <xf numFmtId="180" fontId="7" fillId="0" borderId="11" xfId="0" applyNumberFormat="1" applyFont="1" applyFill="1" applyBorder="1" applyAlignment="1">
      <alignment vertical="center"/>
    </xf>
    <xf numFmtId="180" fontId="7" fillId="0" borderId="12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horizontal="center" vertical="center"/>
    </xf>
    <xf numFmtId="183" fontId="3" fillId="0" borderId="5" xfId="0" applyNumberFormat="1" applyFont="1" applyBorder="1" applyAlignment="1">
      <alignment horizontal="center" vertical="center"/>
    </xf>
    <xf numFmtId="183" fontId="3" fillId="0" borderId="0" xfId="0" applyNumberFormat="1" applyFont="1" applyBorder="1" applyAlignment="1">
      <alignment horizontal="center" vertical="center"/>
    </xf>
    <xf numFmtId="183" fontId="3" fillId="0" borderId="6" xfId="0" applyNumberFormat="1" applyFont="1" applyBorder="1" applyAlignment="1">
      <alignment horizontal="center" vertical="center"/>
    </xf>
    <xf numFmtId="182" fontId="11" fillId="0" borderId="3" xfId="0" applyNumberFormat="1" applyFont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/>
    </xf>
    <xf numFmtId="182" fontId="11" fillId="0" borderId="4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11" xfId="0" applyNumberFormat="1" applyFont="1" applyBorder="1" applyAlignment="1">
      <alignment horizontal="center" vertical="center"/>
    </xf>
    <xf numFmtId="180" fontId="3" fillId="0" borderId="12" xfId="0" applyNumberFormat="1" applyFont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8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80" fontId="7" fillId="2" borderId="10" xfId="0" applyNumberFormat="1" applyFont="1" applyFill="1" applyBorder="1" applyAlignment="1">
      <alignment horizontal="right" vertical="center" shrinkToFit="1"/>
    </xf>
    <xf numFmtId="180" fontId="7" fillId="2" borderId="11" xfId="0" applyNumberFormat="1" applyFont="1" applyFill="1" applyBorder="1" applyAlignment="1">
      <alignment horizontal="right" vertical="center" shrinkToFit="1"/>
    </xf>
    <xf numFmtId="180" fontId="7" fillId="2" borderId="12" xfId="0" applyNumberFormat="1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distributed" wrapText="1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80" fontId="7" fillId="0" borderId="10" xfId="0" applyNumberFormat="1" applyFont="1" applyFill="1" applyBorder="1" applyAlignment="1">
      <alignment horizontal="right" vertical="center"/>
    </xf>
    <xf numFmtId="188" fontId="3" fillId="2" borderId="0" xfId="0" applyNumberFormat="1" applyFont="1" applyFill="1" applyBorder="1" applyAlignment="1">
      <alignment horizontal="left" vertical="center"/>
    </xf>
    <xf numFmtId="186" fontId="3" fillId="2" borderId="0" xfId="0" applyNumberFormat="1" applyFont="1" applyFill="1" applyBorder="1" applyAlignment="1">
      <alignment horizontal="left" vertical="center"/>
    </xf>
    <xf numFmtId="189" fontId="3" fillId="2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90" fontId="3" fillId="0" borderId="0" xfId="0" applyNumberFormat="1" applyFont="1" applyFill="1" applyBorder="1" applyAlignment="1">
      <alignment horizontal="left" vertical="center"/>
    </xf>
    <xf numFmtId="186" fontId="3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85" fontId="3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4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shrinkToFit="1"/>
    </xf>
    <xf numFmtId="187" fontId="3" fillId="0" borderId="0" xfId="0" applyNumberFormat="1" applyFont="1" applyBorder="1" applyAlignment="1">
      <alignment horizontal="center" vertical="center"/>
    </xf>
    <xf numFmtId="188" fontId="3" fillId="0" borderId="0" xfId="0" applyNumberFormat="1" applyFont="1" applyFill="1" applyBorder="1" applyAlignment="1">
      <alignment horizontal="left" vertical="center"/>
    </xf>
    <xf numFmtId="189" fontId="3" fillId="0" borderId="0" xfId="0" applyNumberFormat="1" applyFont="1" applyFill="1" applyBorder="1" applyAlignment="1">
      <alignment horizontal="left" vertical="center"/>
    </xf>
    <xf numFmtId="185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 shrinkToFit="1"/>
    </xf>
    <xf numFmtId="179" fontId="3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top" wrapText="1"/>
    </xf>
    <xf numFmtId="176" fontId="3" fillId="0" borderId="8" xfId="0" applyNumberFormat="1" applyFont="1" applyFill="1" applyBorder="1" applyAlignment="1">
      <alignment horizontal="right" shrinkToFit="1"/>
    </xf>
    <xf numFmtId="0" fontId="3" fillId="0" borderId="8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81" fontId="7" fillId="0" borderId="10" xfId="0" applyNumberFormat="1" applyFont="1" applyFill="1" applyBorder="1" applyAlignment="1">
      <alignment horizontal="right" vertical="center" shrinkToFit="1"/>
    </xf>
    <xf numFmtId="181" fontId="7" fillId="0" borderId="11" xfId="0" applyNumberFormat="1" applyFont="1" applyFill="1" applyBorder="1" applyAlignment="1">
      <alignment horizontal="right" vertical="center" shrinkToFit="1"/>
    </xf>
    <xf numFmtId="181" fontId="7" fillId="0" borderId="12" xfId="0" applyNumberFormat="1" applyFont="1" applyFill="1" applyBorder="1" applyAlignment="1">
      <alignment horizontal="right" vertical="center" shrinkToFit="1"/>
    </xf>
    <xf numFmtId="180" fontId="7" fillId="0" borderId="13" xfId="0" applyNumberFormat="1" applyFont="1" applyFill="1" applyBorder="1" applyAlignment="1">
      <alignment horizontal="right" vertical="center" shrinkToFit="1"/>
    </xf>
    <xf numFmtId="180" fontId="7" fillId="0" borderId="14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180" fontId="7" fillId="0" borderId="12" xfId="0" applyNumberFormat="1" applyFont="1" applyFill="1" applyBorder="1" applyAlignment="1">
      <alignment vertical="center" shrinkToFit="1"/>
    </xf>
    <xf numFmtId="180" fontId="7" fillId="2" borderId="10" xfId="0" applyNumberFormat="1" applyFont="1" applyFill="1" applyBorder="1" applyAlignment="1">
      <alignment vertical="center" shrinkToFit="1"/>
    </xf>
    <xf numFmtId="180" fontId="7" fillId="2" borderId="11" xfId="0" applyNumberFormat="1" applyFont="1" applyFill="1" applyBorder="1" applyAlignment="1">
      <alignment vertical="center" shrinkToFit="1"/>
    </xf>
    <xf numFmtId="180" fontId="14" fillId="2" borderId="10" xfId="0" applyNumberFormat="1" applyFont="1" applyFill="1" applyBorder="1" applyAlignment="1">
      <alignment vertical="center"/>
    </xf>
    <xf numFmtId="180" fontId="14" fillId="2" borderId="11" xfId="0" applyNumberFormat="1" applyFont="1" applyFill="1" applyBorder="1" applyAlignment="1">
      <alignment vertical="center"/>
    </xf>
    <xf numFmtId="180" fontId="14" fillId="0" borderId="13" xfId="0" applyNumberFormat="1" applyFont="1" applyFill="1" applyBorder="1" applyAlignment="1">
      <alignment horizontal="right" vertical="center"/>
    </xf>
    <xf numFmtId="180" fontId="14" fillId="0" borderId="14" xfId="0" applyNumberFormat="1" applyFont="1" applyFill="1" applyBorder="1" applyAlignment="1">
      <alignment horizontal="right" vertical="center"/>
    </xf>
    <xf numFmtId="180" fontId="14" fillId="0" borderId="15" xfId="0" applyNumberFormat="1" applyFont="1" applyFill="1" applyBorder="1" applyAlignment="1">
      <alignment horizontal="right" vertical="center"/>
    </xf>
    <xf numFmtId="181" fontId="7" fillId="0" borderId="10" xfId="0" applyNumberFormat="1" applyFont="1" applyFill="1" applyBorder="1" applyAlignment="1">
      <alignment horizontal="right" vertical="center"/>
    </xf>
    <xf numFmtId="181" fontId="7" fillId="0" borderId="11" xfId="0" applyNumberFormat="1" applyFont="1" applyFill="1" applyBorder="1" applyAlignment="1">
      <alignment horizontal="right" vertical="center"/>
    </xf>
    <xf numFmtId="181" fontId="7" fillId="0" borderId="12" xfId="0" applyNumberFormat="1" applyFont="1" applyFill="1" applyBorder="1" applyAlignment="1">
      <alignment horizontal="right" vertical="center"/>
    </xf>
    <xf numFmtId="180" fontId="14" fillId="2" borderId="10" xfId="0" applyNumberFormat="1" applyFont="1" applyFill="1" applyBorder="1" applyAlignment="1">
      <alignment horizontal="right" vertical="center"/>
    </xf>
    <xf numFmtId="180" fontId="14" fillId="2" borderId="11" xfId="0" applyNumberFormat="1" applyFont="1" applyFill="1" applyBorder="1" applyAlignment="1">
      <alignment horizontal="right" vertical="center"/>
    </xf>
    <xf numFmtId="180" fontId="14" fillId="2" borderId="12" xfId="0" applyNumberFormat="1" applyFont="1" applyFill="1" applyBorder="1" applyAlignment="1">
      <alignment horizontal="right" vertical="center"/>
    </xf>
    <xf numFmtId="189" fontId="13" fillId="2" borderId="0" xfId="0" applyNumberFormat="1" applyFont="1" applyFill="1" applyBorder="1" applyAlignment="1">
      <alignment horizontal="left" vertical="center"/>
    </xf>
    <xf numFmtId="186" fontId="13" fillId="2" borderId="0" xfId="0" applyNumberFormat="1" applyFont="1" applyFill="1" applyBorder="1" applyAlignment="1">
      <alignment horizontal="left" vertical="center"/>
    </xf>
    <xf numFmtId="185" fontId="13" fillId="2" borderId="0" xfId="0" applyNumberFormat="1" applyFont="1" applyFill="1" applyBorder="1" applyAlignment="1">
      <alignment horizontal="left" vertical="center"/>
    </xf>
    <xf numFmtId="188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84" fontId="12" fillId="2" borderId="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177" fontId="12" fillId="2" borderId="8" xfId="0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2209800</xdr:colOff>
      <xdr:row>113</xdr:row>
      <xdr:rowOff>85725</xdr:rowOff>
    </xdr:from>
    <xdr:to>
      <xdr:col>99</xdr:col>
      <xdr:colOff>84364</xdr:colOff>
      <xdr:row>119</xdr:row>
      <xdr:rowOff>140153</xdr:rowOff>
    </xdr:to>
    <xdr:sp macro="" textlink="">
      <xdr:nvSpPr>
        <xdr:cNvPr id="2" name="テキスト ボックス 1"/>
        <xdr:cNvSpPr txBox="1"/>
      </xdr:nvSpPr>
      <xdr:spPr>
        <a:xfrm>
          <a:off x="8401050" y="30575250"/>
          <a:ext cx="8352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1932214</xdr:colOff>
      <xdr:row>113</xdr:row>
      <xdr:rowOff>0</xdr:rowOff>
    </xdr:from>
    <xdr:to>
      <xdr:col>97</xdr:col>
      <xdr:colOff>54428</xdr:colOff>
      <xdr:row>119</xdr:row>
      <xdr:rowOff>54428</xdr:rowOff>
    </xdr:to>
    <xdr:sp macro="" textlink="">
      <xdr:nvSpPr>
        <xdr:cNvPr id="2" name="テキスト ボックス 1"/>
        <xdr:cNvSpPr txBox="1"/>
      </xdr:nvSpPr>
      <xdr:spPr>
        <a:xfrm>
          <a:off x="8055428" y="30330321"/>
          <a:ext cx="8300357" cy="1605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34"/>
  <sheetViews>
    <sheetView tabSelected="1" zoomScaleNormal="100" zoomScaleSheetLayoutView="85" workbookViewId="0">
      <selection activeCell="G32" sqref="G32:AW36"/>
    </sheetView>
  </sheetViews>
  <sheetFormatPr defaultColWidth="1.625" defaultRowHeight="17.25" customHeight="1"/>
  <cols>
    <col min="1" max="50" width="1.625" style="1"/>
    <col min="51" max="51" width="41.375" style="1" bestFit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4" ht="17.25" customHeight="1">
      <c r="A1" s="1" t="s">
        <v>59</v>
      </c>
      <c r="AY1" s="23"/>
    </row>
    <row r="2" spans="1:54" ht="17.25" customHeight="1">
      <c r="AY2" s="1" t="s">
        <v>96</v>
      </c>
      <c r="BB2" s="22"/>
    </row>
    <row r="3" spans="1:54" ht="17.25" customHeight="1"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Y3" s="1" t="s">
        <v>97</v>
      </c>
    </row>
    <row r="5" spans="1:54" ht="17.25" customHeight="1">
      <c r="A5" s="63" t="s">
        <v>12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7" spans="1:54" ht="32.25" customHeight="1">
      <c r="T7" s="61" t="s">
        <v>13</v>
      </c>
      <c r="U7" s="61"/>
      <c r="V7" s="61"/>
      <c r="W7" s="61"/>
      <c r="X7" s="61"/>
      <c r="Y7" s="64" t="s">
        <v>14</v>
      </c>
      <c r="Z7" s="64"/>
      <c r="AA7" s="64"/>
      <c r="AB7" s="64"/>
      <c r="AC7" s="64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Y7" s="1" t="s">
        <v>98</v>
      </c>
    </row>
    <row r="8" spans="1:54" ht="32.25" customHeight="1">
      <c r="Y8" s="64" t="s">
        <v>18</v>
      </c>
      <c r="Z8" s="64"/>
      <c r="AA8" s="64"/>
      <c r="AB8" s="64"/>
      <c r="AC8" s="64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Y8" s="1" t="s">
        <v>100</v>
      </c>
    </row>
    <row r="9" spans="1:54" ht="32.25" customHeight="1">
      <c r="Y9" s="64" t="s">
        <v>19</v>
      </c>
      <c r="Z9" s="64"/>
      <c r="AA9" s="64"/>
      <c r="AB9" s="64"/>
      <c r="AC9" s="64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Y9" s="1" t="s">
        <v>101</v>
      </c>
    </row>
    <row r="10" spans="1:54" ht="32.25" customHeight="1">
      <c r="Y10" s="64" t="s">
        <v>15</v>
      </c>
      <c r="Z10" s="64"/>
      <c r="AA10" s="64"/>
      <c r="AB10" s="64"/>
      <c r="AC10" s="64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Y10" s="1" t="s">
        <v>99</v>
      </c>
    </row>
    <row r="11" spans="1:54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4" ht="17.25" customHeight="1">
      <c r="A13" s="71" t="s">
        <v>60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</row>
    <row r="14" spans="1:54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4" s="3" customFormat="1" ht="38.25" customHeight="1">
      <c r="A16" s="72" t="s">
        <v>61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73" t="s">
        <v>16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</row>
    <row r="20" spans="1:49" ht="196.5" customHeight="1">
      <c r="C20" s="83" t="s">
        <v>77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</row>
    <row r="21" spans="1:49" ht="17.25" customHeight="1"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</row>
    <row r="22" spans="1:49" ht="17.25" customHeight="1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</row>
    <row r="23" spans="1:49" ht="17.25" customHeight="1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</row>
    <row r="24" spans="1:49" ht="17.25" customHeight="1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</row>
    <row r="25" spans="1:49" ht="17.25" customHeight="1"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</row>
    <row r="29" spans="1:49" ht="17.25" customHeight="1">
      <c r="A29" s="1" t="s">
        <v>62</v>
      </c>
    </row>
    <row r="30" spans="1:49" ht="17.25" customHeight="1">
      <c r="A30" s="61" t="s">
        <v>76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</row>
    <row r="31" spans="1:49" ht="17.25" customHeight="1">
      <c r="A31" s="1" t="s">
        <v>20</v>
      </c>
    </row>
    <row r="32" spans="1:49" ht="32.25" customHeight="1">
      <c r="A32" s="74" t="s">
        <v>21</v>
      </c>
      <c r="B32" s="75"/>
      <c r="C32" s="75"/>
      <c r="D32" s="75"/>
      <c r="E32" s="75"/>
      <c r="F32" s="75"/>
      <c r="G32" s="76"/>
      <c r="H32" s="76"/>
      <c r="I32" s="76"/>
      <c r="J32" s="76"/>
      <c r="K32" s="77" t="s">
        <v>22</v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</row>
    <row r="33" spans="1:51" ht="32.25" customHeight="1">
      <c r="A33" s="75"/>
      <c r="B33" s="75"/>
      <c r="C33" s="75"/>
      <c r="D33" s="75"/>
      <c r="E33" s="75"/>
      <c r="F33" s="75"/>
      <c r="G33" s="76"/>
      <c r="H33" s="76"/>
      <c r="I33" s="76"/>
      <c r="J33" s="76"/>
      <c r="K33" s="77" t="s">
        <v>23</v>
      </c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</row>
    <row r="34" spans="1:51" ht="32.25" customHeight="1">
      <c r="A34" s="75"/>
      <c r="B34" s="75"/>
      <c r="C34" s="75"/>
      <c r="D34" s="75"/>
      <c r="E34" s="75"/>
      <c r="F34" s="75"/>
      <c r="G34" s="76"/>
      <c r="H34" s="76"/>
      <c r="I34" s="76"/>
      <c r="J34" s="76"/>
      <c r="K34" s="77" t="s">
        <v>24</v>
      </c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</row>
    <row r="35" spans="1:51" ht="32.25" customHeight="1">
      <c r="A35" s="75"/>
      <c r="B35" s="75"/>
      <c r="C35" s="75"/>
      <c r="D35" s="75"/>
      <c r="E35" s="75"/>
      <c r="F35" s="75"/>
      <c r="G35" s="60" t="s">
        <v>89</v>
      </c>
      <c r="H35" s="60"/>
      <c r="I35" s="60"/>
      <c r="J35" s="60"/>
      <c r="K35" s="79" t="s">
        <v>26</v>
      </c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</row>
    <row r="36" spans="1:51" ht="32.25" customHeight="1">
      <c r="A36" s="75"/>
      <c r="B36" s="75"/>
      <c r="C36" s="75"/>
      <c r="D36" s="75"/>
      <c r="E36" s="75"/>
      <c r="F36" s="75"/>
      <c r="G36" s="76"/>
      <c r="H36" s="76"/>
      <c r="I36" s="76"/>
      <c r="J36" s="76"/>
      <c r="K36" s="81" t="s">
        <v>25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</row>
    <row r="38" spans="1:51" ht="17.25" customHeight="1">
      <c r="A38" s="1" t="s">
        <v>27</v>
      </c>
    </row>
    <row r="39" spans="1:51" ht="41.25" customHeight="1">
      <c r="A39" s="62" t="s">
        <v>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58" t="str">
        <f>AD8&amp;"　"&amp;AD9</f>
        <v>　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Y39" s="1" t="s">
        <v>102</v>
      </c>
    </row>
    <row r="40" spans="1:51" ht="41.25" customHeight="1">
      <c r="A40" s="62" t="s">
        <v>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59">
        <f>AD7</f>
        <v>0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Y40" s="24" t="s">
        <v>113</v>
      </c>
    </row>
    <row r="41" spans="1:51" ht="41.25" customHeight="1">
      <c r="A41" s="62" t="s">
        <v>28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58" t="str">
        <f>M39</f>
        <v>　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Y41" s="1" t="s">
        <v>102</v>
      </c>
    </row>
    <row r="42" spans="1:51" ht="41.25" customHeight="1">
      <c r="A42" s="62" t="s">
        <v>29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0" t="s">
        <v>78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</row>
    <row r="43" spans="1:51" ht="41.25" customHeight="1">
      <c r="A43" s="62" t="s">
        <v>30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96">
        <v>0</v>
      </c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Y43" s="1" t="s">
        <v>103</v>
      </c>
    </row>
    <row r="44" spans="1:51" ht="19.5" customHeight="1">
      <c r="A44" s="62" t="s">
        <v>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75" t="s">
        <v>31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 t="s">
        <v>66</v>
      </c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</row>
    <row r="45" spans="1:51" ht="41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98">
        <f>N119</f>
        <v>0</v>
      </c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>
        <f>AO134</f>
        <v>0</v>
      </c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Y45" s="1" t="s">
        <v>102</v>
      </c>
    </row>
    <row r="46" spans="1:51" ht="19.5" customHeight="1">
      <c r="A46" s="62" t="s">
        <v>32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75" t="s">
        <v>64</v>
      </c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 t="s">
        <v>65</v>
      </c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</row>
    <row r="47" spans="1:51" ht="41.2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Y47" s="1" t="s">
        <v>104</v>
      </c>
    </row>
    <row r="48" spans="1:51" ht="41.25" customHeight="1">
      <c r="A48" s="62" t="s">
        <v>63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Y48" s="1" t="s">
        <v>105</v>
      </c>
    </row>
    <row r="50" spans="1:51" ht="17.25" customHeight="1">
      <c r="A50" s="89" t="s">
        <v>67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</row>
    <row r="51" spans="1:51" ht="17.25" customHeight="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</row>
    <row r="52" spans="1:51" ht="17.25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</row>
    <row r="53" spans="1:51" ht="17.2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94">
        <v>1</v>
      </c>
      <c r="C62" s="94"/>
      <c r="D62" s="95" t="s">
        <v>42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"/>
      <c r="AW62" s="10"/>
      <c r="AY62" s="1" t="s">
        <v>106</v>
      </c>
    </row>
    <row r="63" spans="1:51" ht="14.25" customHeight="1">
      <c r="A63" s="8"/>
      <c r="B63" s="94">
        <v>2</v>
      </c>
      <c r="C63" s="94"/>
      <c r="D63" s="95" t="s">
        <v>43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"/>
      <c r="AW63" s="10"/>
      <c r="AY63" s="1" t="s">
        <v>107</v>
      </c>
    </row>
    <row r="64" spans="1:51" ht="14.25" customHeight="1">
      <c r="A64" s="8"/>
      <c r="B64" s="94">
        <v>3</v>
      </c>
      <c r="C64" s="94"/>
      <c r="D64" s="95" t="s">
        <v>44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"/>
      <c r="AW64" s="10"/>
      <c r="AY64" s="1" t="s">
        <v>108</v>
      </c>
    </row>
    <row r="65" spans="1:51" ht="14.25" customHeight="1">
      <c r="A65" s="8"/>
      <c r="B65" s="94">
        <v>4</v>
      </c>
      <c r="C65" s="94"/>
      <c r="D65" s="95" t="s">
        <v>46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"/>
      <c r="AW65" s="10"/>
      <c r="AY65" s="1" t="s">
        <v>109</v>
      </c>
    </row>
    <row r="66" spans="1:51" ht="14.25" customHeight="1">
      <c r="A66" s="8"/>
      <c r="B66" s="94">
        <v>5</v>
      </c>
      <c r="C66" s="94"/>
      <c r="D66" s="95" t="s">
        <v>45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3">
        <v>0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"/>
      <c r="Y68" s="87">
        <v>0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9"/>
      <c r="AU68" s="9"/>
      <c r="AV68" s="9"/>
      <c r="AW68" s="10"/>
      <c r="AY68" s="1" t="s">
        <v>110</v>
      </c>
    </row>
    <row r="69" spans="1:51" ht="14.25" customHeight="1">
      <c r="A69" s="8"/>
      <c r="B69" s="9"/>
      <c r="C69" s="86">
        <v>0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9"/>
      <c r="Y69" s="87">
        <v>0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9"/>
      <c r="AU69" s="9"/>
      <c r="AV69" s="9"/>
      <c r="AW69" s="10"/>
      <c r="AY69" s="1" t="s">
        <v>110</v>
      </c>
    </row>
    <row r="70" spans="1:51" ht="14.25" customHeight="1">
      <c r="A70" s="8"/>
      <c r="B70" s="9"/>
      <c r="C70" s="88">
        <v>0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9"/>
      <c r="Y70" s="87">
        <v>0</v>
      </c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9"/>
      <c r="AU70" s="9"/>
      <c r="AV70" s="9"/>
      <c r="AW70" s="10"/>
      <c r="AY70" s="1" t="s">
        <v>110</v>
      </c>
    </row>
    <row r="71" spans="1:51" ht="14.25" customHeight="1">
      <c r="A71" s="8"/>
      <c r="B71" s="9"/>
      <c r="C71" s="90">
        <f>SUM(C68:W70)</f>
        <v>0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14"/>
      <c r="Y71" s="91">
        <f>SUM(Y68:AS70)</f>
        <v>0</v>
      </c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"/>
      <c r="AU71" s="9"/>
      <c r="AV71" s="9"/>
      <c r="AW71" s="10"/>
    </row>
    <row r="72" spans="1:51" ht="14.25" customHeight="1">
      <c r="A72" s="8"/>
      <c r="B72" s="9"/>
      <c r="C72" s="9"/>
      <c r="G72" s="94" t="s">
        <v>48</v>
      </c>
      <c r="H72" s="94"/>
      <c r="I72" s="94">
        <v>1</v>
      </c>
      <c r="J72" s="94"/>
      <c r="K72" s="94" t="s">
        <v>49</v>
      </c>
      <c r="L72" s="94"/>
      <c r="M72" s="100">
        <f>Y71</f>
        <v>0</v>
      </c>
      <c r="N72" s="100"/>
      <c r="O72" s="100"/>
      <c r="P72" s="100"/>
      <c r="Q72" s="100"/>
      <c r="R72" s="100"/>
      <c r="S72" s="100"/>
      <c r="T72" s="100"/>
      <c r="U72" s="100"/>
      <c r="V72" s="94" t="s">
        <v>50</v>
      </c>
      <c r="W72" s="94"/>
      <c r="X72" s="100">
        <f>C71</f>
        <v>0</v>
      </c>
      <c r="Y72" s="100"/>
      <c r="Z72" s="100"/>
      <c r="AA72" s="100"/>
      <c r="AB72" s="100"/>
      <c r="AC72" s="100"/>
      <c r="AD72" s="100"/>
      <c r="AE72" s="100"/>
      <c r="AF72" s="100"/>
      <c r="AG72" s="94" t="s">
        <v>51</v>
      </c>
      <c r="AH72" s="94"/>
      <c r="AI72" s="99" t="e">
        <f>(I72-M72/X72)*100</f>
        <v>#DIV/0!</v>
      </c>
      <c r="AJ72" s="99"/>
      <c r="AK72" s="99"/>
      <c r="AL72" s="99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1" ht="14.25" customHeight="1">
      <c r="A73" s="8"/>
      <c r="B73" s="9"/>
      <c r="C73" s="9" t="s">
        <v>53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3">
        <v>0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"/>
      <c r="Y74" s="87">
        <v>0</v>
      </c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9"/>
      <c r="AU74" s="9"/>
      <c r="AV74" s="9"/>
      <c r="AW74" s="10"/>
      <c r="AY74" s="1" t="s">
        <v>110</v>
      </c>
    </row>
    <row r="75" spans="1:51" ht="14.25" customHeight="1">
      <c r="A75" s="8"/>
      <c r="B75" s="9"/>
      <c r="C75" s="86">
        <v>0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9"/>
      <c r="Y75" s="87">
        <v>0</v>
      </c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9"/>
      <c r="AU75" s="9"/>
      <c r="AV75" s="9"/>
      <c r="AW75" s="10"/>
      <c r="AY75" s="1" t="s">
        <v>110</v>
      </c>
    </row>
    <row r="76" spans="1:51" ht="14.25" customHeight="1">
      <c r="A76" s="8"/>
      <c r="B76" s="9"/>
      <c r="C76" s="88">
        <v>0</v>
      </c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9"/>
      <c r="Y76" s="87">
        <v>0</v>
      </c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9"/>
      <c r="AU76" s="9"/>
      <c r="AV76" s="9"/>
      <c r="AW76" s="10"/>
      <c r="AY76" s="1" t="s">
        <v>110</v>
      </c>
    </row>
    <row r="77" spans="1:51" ht="14.25" customHeight="1">
      <c r="A77" s="8"/>
      <c r="B77" s="9"/>
      <c r="C77" s="90">
        <f>SUM(C74:W76)</f>
        <v>0</v>
      </c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14"/>
      <c r="Y77" s="91">
        <f>SUM(Y74:AS76)</f>
        <v>0</v>
      </c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"/>
      <c r="AU77" s="9"/>
      <c r="AV77" s="9"/>
      <c r="AW77" s="10"/>
    </row>
    <row r="78" spans="1:51" ht="14.25" customHeight="1">
      <c r="A78" s="8"/>
      <c r="B78" s="9"/>
      <c r="C78" s="9"/>
      <c r="G78" s="94" t="s">
        <v>48</v>
      </c>
      <c r="H78" s="94"/>
      <c r="I78" s="94">
        <v>1</v>
      </c>
      <c r="J78" s="94"/>
      <c r="K78" s="94" t="s">
        <v>49</v>
      </c>
      <c r="L78" s="94"/>
      <c r="M78" s="100">
        <f>Y77</f>
        <v>0</v>
      </c>
      <c r="N78" s="100"/>
      <c r="O78" s="100"/>
      <c r="P78" s="100"/>
      <c r="Q78" s="100"/>
      <c r="R78" s="100"/>
      <c r="S78" s="100"/>
      <c r="T78" s="100"/>
      <c r="U78" s="100"/>
      <c r="V78" s="94" t="s">
        <v>50</v>
      </c>
      <c r="W78" s="94"/>
      <c r="X78" s="100">
        <f>C77</f>
        <v>0</v>
      </c>
      <c r="Y78" s="100"/>
      <c r="Z78" s="100"/>
      <c r="AA78" s="100"/>
      <c r="AB78" s="100"/>
      <c r="AC78" s="100"/>
      <c r="AD78" s="100"/>
      <c r="AE78" s="100"/>
      <c r="AF78" s="100"/>
      <c r="AG78" s="94" t="s">
        <v>51</v>
      </c>
      <c r="AH78" s="94"/>
      <c r="AI78" s="99" t="e">
        <f>(I78-M78/X78)*100</f>
        <v>#DIV/0!</v>
      </c>
      <c r="AJ78" s="99"/>
      <c r="AK78" s="99"/>
      <c r="AL78" s="99"/>
      <c r="AM78" s="9" t="s">
        <v>52</v>
      </c>
      <c r="AN78" s="9"/>
      <c r="AO78" s="9"/>
      <c r="AP78" s="9"/>
      <c r="AQ78" s="9"/>
      <c r="AR78" s="9"/>
      <c r="AS78" s="9"/>
      <c r="AT78" s="9"/>
      <c r="AU78" s="9"/>
      <c r="AV78" s="9"/>
      <c r="AW78" s="10"/>
    </row>
    <row r="79" spans="1:51" ht="14.25" customHeight="1">
      <c r="A79" s="8"/>
      <c r="B79" s="9"/>
      <c r="C79" s="9" t="s">
        <v>54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3">
        <v>0</v>
      </c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"/>
      <c r="Y80" s="87">
        <v>0</v>
      </c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9"/>
      <c r="AU80" s="9"/>
      <c r="AV80" s="9"/>
      <c r="AW80" s="10"/>
      <c r="AY80" s="1" t="s">
        <v>110</v>
      </c>
    </row>
    <row r="81" spans="1:51" ht="14.25" customHeight="1">
      <c r="A81" s="8"/>
      <c r="B81" s="9"/>
      <c r="C81" s="86">
        <v>0</v>
      </c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9"/>
      <c r="Y81" s="87">
        <v>0</v>
      </c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9"/>
      <c r="AU81" s="9"/>
      <c r="AV81" s="9"/>
      <c r="AW81" s="10"/>
      <c r="AY81" s="1" t="s">
        <v>110</v>
      </c>
    </row>
    <row r="82" spans="1:51" ht="14.25" customHeight="1">
      <c r="A82" s="8"/>
      <c r="B82" s="9"/>
      <c r="C82" s="88">
        <v>0</v>
      </c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9"/>
      <c r="Y82" s="87">
        <v>0</v>
      </c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9"/>
      <c r="AU82" s="9"/>
      <c r="AV82" s="9"/>
      <c r="AW82" s="10"/>
      <c r="AY82" s="1" t="s">
        <v>110</v>
      </c>
    </row>
    <row r="83" spans="1:51" ht="14.25" customHeight="1">
      <c r="A83" s="8"/>
      <c r="B83" s="9"/>
      <c r="C83" s="90">
        <f>SUM(C80:W82)</f>
        <v>0</v>
      </c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14"/>
      <c r="Y83" s="91">
        <f>SUM(Y80:AS82)</f>
        <v>0</v>
      </c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"/>
      <c r="AU83" s="9"/>
      <c r="AV83" s="9"/>
      <c r="AW83" s="10"/>
    </row>
    <row r="84" spans="1:51" ht="14.25" customHeight="1">
      <c r="A84" s="8"/>
      <c r="B84" s="9"/>
      <c r="C84" s="9"/>
      <c r="G84" s="94" t="s">
        <v>48</v>
      </c>
      <c r="H84" s="94"/>
      <c r="I84" s="94">
        <v>1</v>
      </c>
      <c r="J84" s="94"/>
      <c r="K84" s="94" t="s">
        <v>49</v>
      </c>
      <c r="L84" s="94"/>
      <c r="M84" s="100">
        <f>Y83</f>
        <v>0</v>
      </c>
      <c r="N84" s="100"/>
      <c r="O84" s="100"/>
      <c r="P84" s="100"/>
      <c r="Q84" s="100"/>
      <c r="R84" s="100"/>
      <c r="S84" s="100"/>
      <c r="T84" s="100"/>
      <c r="U84" s="100"/>
      <c r="V84" s="94" t="s">
        <v>50</v>
      </c>
      <c r="W84" s="94"/>
      <c r="X84" s="100">
        <f>C83</f>
        <v>0</v>
      </c>
      <c r="Y84" s="100"/>
      <c r="Z84" s="100"/>
      <c r="AA84" s="100"/>
      <c r="AB84" s="100"/>
      <c r="AC84" s="100"/>
      <c r="AD84" s="100"/>
      <c r="AE84" s="100"/>
      <c r="AF84" s="100"/>
      <c r="AG84" s="94" t="s">
        <v>51</v>
      </c>
      <c r="AH84" s="94"/>
      <c r="AI84" s="99" t="e">
        <f>(I84-M84/X84)*100</f>
        <v>#DIV/0!</v>
      </c>
      <c r="AJ84" s="99"/>
      <c r="AK84" s="99"/>
      <c r="AL84" s="99"/>
      <c r="AM84" s="9" t="s">
        <v>52</v>
      </c>
      <c r="AN84" s="9"/>
      <c r="AO84" s="9"/>
      <c r="AP84" s="9"/>
      <c r="AQ84" s="9"/>
      <c r="AR84" s="9"/>
      <c r="AS84" s="9"/>
      <c r="AT84" s="9"/>
      <c r="AU84" s="9"/>
      <c r="AV84" s="9"/>
      <c r="AW84" s="10"/>
    </row>
    <row r="85" spans="1:51" ht="14.25" customHeight="1">
      <c r="A85" s="8"/>
      <c r="B85" s="9"/>
      <c r="C85" s="9" t="s">
        <v>55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103">
        <f>SUM(C68,C74,C80)</f>
        <v>0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9"/>
      <c r="Y86" s="91">
        <f>SUM(Y68,Y74,Y80)</f>
        <v>0</v>
      </c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"/>
      <c r="AU86" s="9"/>
      <c r="AV86" s="9"/>
      <c r="AW86" s="10"/>
      <c r="AY86" s="1" t="s">
        <v>102</v>
      </c>
    </row>
    <row r="87" spans="1:51" ht="14.25" customHeight="1">
      <c r="A87" s="8"/>
      <c r="B87" s="9"/>
      <c r="C87" s="101">
        <f>SUM(C69,C75,C81)</f>
        <v>0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9"/>
      <c r="Y87" s="91">
        <f>SUM(Y69,Y75,Y81)</f>
        <v>0</v>
      </c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"/>
      <c r="AU87" s="9"/>
      <c r="AV87" s="9"/>
      <c r="AW87" s="10"/>
      <c r="AY87" s="1" t="s">
        <v>102</v>
      </c>
    </row>
    <row r="88" spans="1:51" ht="14.25" customHeight="1">
      <c r="A88" s="8"/>
      <c r="B88" s="9"/>
      <c r="C88" s="102">
        <f>SUM(C70,C76,C82)</f>
        <v>0</v>
      </c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9"/>
      <c r="Y88" s="91">
        <f>SUM(Y70,Y76,Y82)</f>
        <v>0</v>
      </c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"/>
      <c r="AU88" s="9"/>
      <c r="AV88" s="9"/>
      <c r="AW88" s="10"/>
      <c r="AY88" s="1" t="s">
        <v>102</v>
      </c>
    </row>
    <row r="89" spans="1:51" ht="14.25" customHeight="1">
      <c r="A89" s="8"/>
      <c r="B89" s="9"/>
      <c r="C89" s="90">
        <f>SUM(C86:W88)</f>
        <v>0</v>
      </c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14"/>
      <c r="Y89" s="91">
        <f>SUM(Y86:AS88)</f>
        <v>0</v>
      </c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"/>
      <c r="AU89" s="9"/>
      <c r="AV89" s="9"/>
      <c r="AW89" s="10"/>
      <c r="AY89" s="1" t="s">
        <v>102</v>
      </c>
    </row>
    <row r="90" spans="1:51" ht="14.25" customHeight="1">
      <c r="A90" s="8"/>
      <c r="B90" s="9"/>
      <c r="C90" s="9"/>
      <c r="G90" s="94" t="s">
        <v>48</v>
      </c>
      <c r="H90" s="94"/>
      <c r="I90" s="94">
        <v>1</v>
      </c>
      <c r="J90" s="94"/>
      <c r="K90" s="94" t="s">
        <v>49</v>
      </c>
      <c r="L90" s="94"/>
      <c r="M90" s="100">
        <f>Y89</f>
        <v>0</v>
      </c>
      <c r="N90" s="100"/>
      <c r="O90" s="100"/>
      <c r="P90" s="100"/>
      <c r="Q90" s="100"/>
      <c r="R90" s="100"/>
      <c r="S90" s="100"/>
      <c r="T90" s="100"/>
      <c r="U90" s="100"/>
      <c r="V90" s="94" t="s">
        <v>50</v>
      </c>
      <c r="W90" s="94"/>
      <c r="X90" s="100">
        <f>C89</f>
        <v>0</v>
      </c>
      <c r="Y90" s="100"/>
      <c r="Z90" s="100"/>
      <c r="AA90" s="100"/>
      <c r="AB90" s="100"/>
      <c r="AC90" s="100"/>
      <c r="AD90" s="100"/>
      <c r="AE90" s="100"/>
      <c r="AF90" s="100"/>
      <c r="AG90" s="94" t="s">
        <v>51</v>
      </c>
      <c r="AH90" s="94"/>
      <c r="AI90" s="99" t="e">
        <f>(I90-M90/X90)*100</f>
        <v>#DIV/0!</v>
      </c>
      <c r="AJ90" s="99"/>
      <c r="AK90" s="99"/>
      <c r="AL90" s="99"/>
      <c r="AM90" s="9" t="s">
        <v>52</v>
      </c>
      <c r="AN90" s="9"/>
      <c r="AO90" s="9"/>
      <c r="AP90" s="9"/>
      <c r="AQ90" s="9"/>
      <c r="AR90" s="9"/>
      <c r="AS90" s="9"/>
      <c r="AT90" s="9"/>
      <c r="AU90" s="9"/>
      <c r="AV90" s="9"/>
      <c r="AW90" s="10"/>
    </row>
    <row r="91" spans="1:51" ht="14.25" customHeight="1">
      <c r="A91" s="8"/>
      <c r="B91" s="9"/>
      <c r="C91" s="9" t="s">
        <v>56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9" t="s">
        <v>57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0"/>
    </row>
    <row r="94" spans="1:51" ht="14.25" customHeight="1">
      <c r="A94" s="8"/>
      <c r="B94" s="9"/>
      <c r="C94" s="104">
        <f>W119</f>
        <v>0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5">
        <f>C94/2</f>
        <v>0</v>
      </c>
      <c r="V94" s="105"/>
      <c r="W94" s="105"/>
      <c r="X94" s="105"/>
      <c r="Y94" s="105"/>
      <c r="Z94" s="105"/>
      <c r="AA94" s="105"/>
      <c r="AB94" s="106">
        <f>N133</f>
        <v>0</v>
      </c>
      <c r="AC94" s="106"/>
      <c r="AD94" s="106"/>
      <c r="AE94" s="106"/>
      <c r="AF94" s="106"/>
      <c r="AG94" s="106"/>
      <c r="AH94" s="106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0"/>
      <c r="AY94" s="1" t="s">
        <v>102</v>
      </c>
    </row>
    <row r="95" spans="1:51" ht="21" customHeight="1">
      <c r="A95" s="8"/>
      <c r="B95" s="9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09" t="s">
        <v>55</v>
      </c>
      <c r="Y95" s="109"/>
      <c r="Z95" s="109"/>
      <c r="AA95" s="109"/>
      <c r="AB95" s="108">
        <f>SUM(AB94:AH94)</f>
        <v>0</v>
      </c>
      <c r="AC95" s="108"/>
      <c r="AD95" s="108"/>
      <c r="AE95" s="108"/>
      <c r="AF95" s="108"/>
      <c r="AG95" s="108"/>
      <c r="AH95" s="108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10"/>
      <c r="AY95" s="1" t="s">
        <v>102</v>
      </c>
    </row>
    <row r="96" spans="1:51" ht="14.25" customHeight="1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0"/>
    </row>
    <row r="97" spans="1:51" ht="14.25" customHeight="1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3"/>
    </row>
    <row r="101" spans="1:51" ht="20.25" customHeight="1">
      <c r="A101" s="1" t="s">
        <v>38</v>
      </c>
    </row>
    <row r="102" spans="1:51" ht="20.25" customHeight="1">
      <c r="A102" s="1" t="s">
        <v>3</v>
      </c>
    </row>
    <row r="103" spans="1:51" ht="20.25" customHeight="1">
      <c r="A103" s="84" t="s">
        <v>4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116" t="s">
        <v>9</v>
      </c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9"/>
    </row>
    <row r="104" spans="1:51" ht="20.25" customHeight="1">
      <c r="A104" s="57" t="s">
        <v>17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85">
        <f>AO134</f>
        <v>0</v>
      </c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9"/>
      <c r="AY104" s="1" t="s">
        <v>102</v>
      </c>
    </row>
    <row r="105" spans="1:51" ht="20.25" customHeight="1">
      <c r="A105" s="57" t="s">
        <v>5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85">
        <v>0</v>
      </c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9"/>
      <c r="AY105" s="1" t="s">
        <v>102</v>
      </c>
    </row>
    <row r="106" spans="1:51" ht="20.25" customHeight="1">
      <c r="A106" s="57" t="s">
        <v>6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85">
        <f>N119-N104</f>
        <v>0</v>
      </c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9"/>
      <c r="AY106" s="1" t="s">
        <v>112</v>
      </c>
    </row>
    <row r="107" spans="1:51" ht="20.25" customHeight="1">
      <c r="A107" s="57" t="s">
        <v>7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85">
        <v>0</v>
      </c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9"/>
      <c r="AY107" s="1" t="s">
        <v>102</v>
      </c>
    </row>
    <row r="108" spans="1:51" ht="20.25" customHeight="1">
      <c r="A108" s="57" t="s">
        <v>8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120">
        <f>SUM(N104:AW107)</f>
        <v>0</v>
      </c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2"/>
      <c r="AY108" s="1" t="s">
        <v>102</v>
      </c>
    </row>
    <row r="109" spans="1:51" ht="20.25" customHeight="1">
      <c r="B109" s="1" t="s">
        <v>10</v>
      </c>
    </row>
    <row r="110" spans="1:51" ht="20.25" customHeight="1"/>
    <row r="111" spans="1:51" ht="20.25" customHeight="1">
      <c r="A111" s="1" t="s">
        <v>11</v>
      </c>
    </row>
    <row r="112" spans="1:51" ht="20.25" customHeight="1">
      <c r="A112" s="110" t="s">
        <v>41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2"/>
      <c r="N112" s="116" t="s">
        <v>39</v>
      </c>
      <c r="O112" s="117"/>
      <c r="P112" s="117"/>
      <c r="Q112" s="117"/>
      <c r="R112" s="117"/>
      <c r="S112" s="117"/>
      <c r="T112" s="117"/>
      <c r="U112" s="117"/>
      <c r="V112" s="117"/>
      <c r="W112" s="116" t="s">
        <v>40</v>
      </c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9"/>
    </row>
    <row r="113" spans="1:51" ht="20.25" customHeight="1">
      <c r="A113" s="113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5"/>
      <c r="N113" s="118"/>
      <c r="O113" s="43"/>
      <c r="P113" s="43"/>
      <c r="Q113" s="43"/>
      <c r="R113" s="43"/>
      <c r="S113" s="43"/>
      <c r="T113" s="43"/>
      <c r="U113" s="43"/>
      <c r="V113" s="43"/>
      <c r="W113" s="118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123"/>
    </row>
    <row r="114" spans="1:51" ht="20.25" customHeight="1">
      <c r="A114" s="57" t="s">
        <v>79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26">
        <f>SUM(W114)</f>
        <v>0</v>
      </c>
      <c r="O114" s="27"/>
      <c r="P114" s="27"/>
      <c r="Q114" s="27"/>
      <c r="R114" s="27"/>
      <c r="S114" s="27"/>
      <c r="T114" s="27"/>
      <c r="U114" s="27"/>
      <c r="V114" s="27"/>
      <c r="W114" s="65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7"/>
      <c r="AY114" s="1" t="s">
        <v>111</v>
      </c>
    </row>
    <row r="115" spans="1:51" ht="20.25" customHeight="1">
      <c r="A115" s="57" t="s">
        <v>80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26">
        <f t="shared" ref="N115:N117" si="0">SUM(W115)</f>
        <v>0</v>
      </c>
      <c r="O115" s="27"/>
      <c r="P115" s="27"/>
      <c r="Q115" s="27"/>
      <c r="R115" s="27"/>
      <c r="S115" s="27"/>
      <c r="T115" s="27"/>
      <c r="U115" s="27"/>
      <c r="V115" s="27"/>
      <c r="W115" s="65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7"/>
      <c r="AY115" s="1" t="s">
        <v>111</v>
      </c>
    </row>
    <row r="116" spans="1:51" ht="20.25" customHeight="1">
      <c r="A116" s="57" t="s">
        <v>81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26">
        <f t="shared" si="0"/>
        <v>0</v>
      </c>
      <c r="O116" s="27"/>
      <c r="P116" s="27"/>
      <c r="Q116" s="27"/>
      <c r="R116" s="27"/>
      <c r="S116" s="27"/>
      <c r="T116" s="27"/>
      <c r="U116" s="27"/>
      <c r="V116" s="27"/>
      <c r="W116" s="65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7"/>
      <c r="AY116" s="1" t="s">
        <v>111</v>
      </c>
    </row>
    <row r="117" spans="1:51" ht="20.25" customHeight="1">
      <c r="A117" s="57" t="s">
        <v>82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26">
        <f t="shared" si="0"/>
        <v>0</v>
      </c>
      <c r="O117" s="27"/>
      <c r="P117" s="27"/>
      <c r="Q117" s="27"/>
      <c r="R117" s="27"/>
      <c r="S117" s="27"/>
      <c r="T117" s="27"/>
      <c r="U117" s="27"/>
      <c r="V117" s="27"/>
      <c r="W117" s="65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7"/>
      <c r="AY117" s="1" t="s">
        <v>111</v>
      </c>
    </row>
    <row r="118" spans="1:51" ht="20.25" customHeight="1">
      <c r="A118" s="57" t="s">
        <v>83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134"/>
      <c r="O118" s="135"/>
      <c r="P118" s="135"/>
      <c r="Q118" s="135"/>
      <c r="R118" s="135"/>
      <c r="S118" s="135"/>
      <c r="T118" s="135"/>
      <c r="U118" s="135"/>
      <c r="V118" s="135"/>
      <c r="W118" s="130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2"/>
      <c r="AY118" s="1" t="s">
        <v>111</v>
      </c>
    </row>
    <row r="119" spans="1:51" ht="20.25" customHeight="1">
      <c r="A119" s="84" t="s">
        <v>8</v>
      </c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26">
        <f>SUM(N114:V118)</f>
        <v>0</v>
      </c>
      <c r="O119" s="27"/>
      <c r="P119" s="27"/>
      <c r="Q119" s="27"/>
      <c r="R119" s="27"/>
      <c r="S119" s="27"/>
      <c r="T119" s="27"/>
      <c r="U119" s="27"/>
      <c r="V119" s="27"/>
      <c r="W119" s="127">
        <f>SUM(W114:AW118)</f>
        <v>0</v>
      </c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9"/>
      <c r="AY119" s="1" t="s">
        <v>102</v>
      </c>
    </row>
    <row r="120" spans="1:51" ht="20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28" t="s">
        <v>73</v>
      </c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9"/>
      <c r="AO120" s="26">
        <f>SUM(W119:AW119)</f>
        <v>0</v>
      </c>
      <c r="AP120" s="27"/>
      <c r="AQ120" s="27"/>
      <c r="AR120" s="27"/>
      <c r="AS120" s="27"/>
      <c r="AT120" s="27"/>
      <c r="AU120" s="27"/>
      <c r="AV120" s="27"/>
      <c r="AW120" s="133"/>
      <c r="AY120" s="1" t="s">
        <v>102</v>
      </c>
    </row>
    <row r="121" spans="1:51" ht="20.25" customHeight="1">
      <c r="B121" s="124" t="s">
        <v>95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5"/>
      <c r="AP121" s="125"/>
      <c r="AQ121" s="125"/>
      <c r="AR121" s="125"/>
      <c r="AS121" s="125"/>
      <c r="AT121" s="125"/>
      <c r="AU121" s="125"/>
      <c r="AV121" s="125"/>
      <c r="AW121" s="125"/>
    </row>
    <row r="122" spans="1:51" ht="20.25" customHeight="1"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Y122" s="107" t="str">
        <f>IF(N108=N119,"収入と支出が一致していますので、そのまま処理を進めてください","収入と支出が一致していませんので、ご確認ください")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23" spans="1:51" ht="20.25" customHeight="1"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Y123" s="107"/>
    </row>
    <row r="124" spans="1:51" ht="20.25" customHeight="1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</row>
    <row r="125" spans="1:51" ht="20.25" customHeight="1"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</row>
    <row r="126" spans="1:51" ht="20.25" customHeight="1"/>
    <row r="127" spans="1:51" ht="20.25" customHeight="1">
      <c r="A127" s="1" t="s">
        <v>68</v>
      </c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</row>
    <row r="128" spans="1:51" ht="17.25" customHeight="1">
      <c r="A128" s="35" t="s">
        <v>69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53">
        <f>AO120</f>
        <v>0</v>
      </c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5"/>
      <c r="AY128" s="1" t="s">
        <v>102</v>
      </c>
    </row>
    <row r="129" spans="1:54" ht="17.25" customHeight="1">
      <c r="A129" s="35" t="s">
        <v>5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53">
        <f>N105</f>
        <v>0</v>
      </c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5"/>
      <c r="AY129" s="1" t="s">
        <v>102</v>
      </c>
    </row>
    <row r="130" spans="1:54" ht="17.25" customHeight="1">
      <c r="A130" s="33" t="s">
        <v>74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53">
        <f>N128-N129</f>
        <v>0</v>
      </c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5"/>
      <c r="AY130" s="1" t="s">
        <v>102</v>
      </c>
      <c r="BA130" s="17">
        <v>500000</v>
      </c>
      <c r="BB130" s="17">
        <f>MIN(BA130,ROUNDDOWN(N130/2*1,-3))</f>
        <v>0</v>
      </c>
    </row>
    <row r="131" spans="1:54" ht="17.25" customHeight="1">
      <c r="A131" s="37" t="s">
        <v>70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50">
        <f>N130/2</f>
        <v>0</v>
      </c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2"/>
      <c r="AY131" s="1" t="s">
        <v>102</v>
      </c>
      <c r="BA131" s="17"/>
      <c r="BB131" s="17"/>
    </row>
    <row r="132" spans="1:54" ht="17.25" customHeight="1">
      <c r="A132" s="41" t="s">
        <v>71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7">
        <f>ROUNDDOWN(N131,-3)</f>
        <v>0</v>
      </c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9"/>
      <c r="AY132" s="1" t="s">
        <v>102</v>
      </c>
      <c r="BA132" s="17"/>
      <c r="BB132" s="17"/>
    </row>
    <row r="133" spans="1:54" ht="17.25" customHeight="1">
      <c r="A133" s="39" t="s">
        <v>72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4">
        <f>BB130</f>
        <v>0</v>
      </c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6"/>
      <c r="AY133" s="1" t="s">
        <v>102</v>
      </c>
    </row>
    <row r="134" spans="1:54" ht="17.25" customHeight="1">
      <c r="AC134" s="28" t="s">
        <v>75</v>
      </c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9"/>
      <c r="AO134" s="30">
        <f>SUM(N133:AW133)</f>
        <v>0</v>
      </c>
      <c r="AP134" s="31"/>
      <c r="AQ134" s="31"/>
      <c r="AR134" s="31"/>
      <c r="AS134" s="31"/>
      <c r="AT134" s="31"/>
      <c r="AU134" s="31"/>
      <c r="AV134" s="31"/>
      <c r="AW134" s="32"/>
      <c r="AY134" s="1" t="s">
        <v>102</v>
      </c>
    </row>
  </sheetData>
  <mergeCells count="187">
    <mergeCell ref="G78:H78"/>
    <mergeCell ref="I78:J78"/>
    <mergeCell ref="K78:L78"/>
    <mergeCell ref="M78:U78"/>
    <mergeCell ref="V78:W78"/>
    <mergeCell ref="X78:AF78"/>
    <mergeCell ref="G84:H84"/>
    <mergeCell ref="I84:J84"/>
    <mergeCell ref="K84:L84"/>
    <mergeCell ref="M84:U84"/>
    <mergeCell ref="V84:W84"/>
    <mergeCell ref="X84:AF84"/>
    <mergeCell ref="C81:W81"/>
    <mergeCell ref="Y81:AS81"/>
    <mergeCell ref="C82:W82"/>
    <mergeCell ref="Y82:AS82"/>
    <mergeCell ref="C83:W83"/>
    <mergeCell ref="Y83:AS83"/>
    <mergeCell ref="AG78:AH78"/>
    <mergeCell ref="AI78:AL78"/>
    <mergeCell ref="C80:W80"/>
    <mergeCell ref="Y80:AS80"/>
    <mergeCell ref="AY122:AY123"/>
    <mergeCell ref="AB95:AH95"/>
    <mergeCell ref="X95:AA95"/>
    <mergeCell ref="A112:M113"/>
    <mergeCell ref="N112:V113"/>
    <mergeCell ref="N103:AW103"/>
    <mergeCell ref="N114:V114"/>
    <mergeCell ref="N115:V115"/>
    <mergeCell ref="N116:V116"/>
    <mergeCell ref="N107:AW107"/>
    <mergeCell ref="N105:AW105"/>
    <mergeCell ref="N108:AW108"/>
    <mergeCell ref="N106:AW106"/>
    <mergeCell ref="W112:AW113"/>
    <mergeCell ref="A118:M118"/>
    <mergeCell ref="B121:AW125"/>
    <mergeCell ref="A119:M119"/>
    <mergeCell ref="W119:AW119"/>
    <mergeCell ref="W118:AW118"/>
    <mergeCell ref="W114:AW114"/>
    <mergeCell ref="AO120:AW120"/>
    <mergeCell ref="AC120:AN120"/>
    <mergeCell ref="N117:V117"/>
    <mergeCell ref="N118:V118"/>
    <mergeCell ref="AG90:AH90"/>
    <mergeCell ref="AI90:AL90"/>
    <mergeCell ref="C94:T94"/>
    <mergeCell ref="U94:AA94"/>
    <mergeCell ref="AB94:AH94"/>
    <mergeCell ref="G90:H90"/>
    <mergeCell ref="I90:J90"/>
    <mergeCell ref="K90:L90"/>
    <mergeCell ref="M90:U90"/>
    <mergeCell ref="V90:W90"/>
    <mergeCell ref="X90:AF90"/>
    <mergeCell ref="C87:W87"/>
    <mergeCell ref="Y87:AS87"/>
    <mergeCell ref="C88:W88"/>
    <mergeCell ref="Y88:AS88"/>
    <mergeCell ref="C89:W89"/>
    <mergeCell ref="Y89:AS89"/>
    <mergeCell ref="AG84:AH84"/>
    <mergeCell ref="AI84:AL84"/>
    <mergeCell ref="C86:W86"/>
    <mergeCell ref="Y86:AS86"/>
    <mergeCell ref="B64:C64"/>
    <mergeCell ref="D64:U64"/>
    <mergeCell ref="D63:U63"/>
    <mergeCell ref="D62:U62"/>
    <mergeCell ref="C75:W75"/>
    <mergeCell ref="Y75:AS75"/>
    <mergeCell ref="C76:W76"/>
    <mergeCell ref="Y76:AS76"/>
    <mergeCell ref="C77:W77"/>
    <mergeCell ref="Y77:AS77"/>
    <mergeCell ref="AG72:AH72"/>
    <mergeCell ref="AI72:AL72"/>
    <mergeCell ref="C74:W74"/>
    <mergeCell ref="Y74:AS74"/>
    <mergeCell ref="G72:H72"/>
    <mergeCell ref="I72:J72"/>
    <mergeCell ref="K72:L72"/>
    <mergeCell ref="M72:U72"/>
    <mergeCell ref="V72:W72"/>
    <mergeCell ref="X72:AF72"/>
    <mergeCell ref="A41:L41"/>
    <mergeCell ref="M41:AW41"/>
    <mergeCell ref="A43:L43"/>
    <mergeCell ref="M43:AW43"/>
    <mergeCell ref="A46:L47"/>
    <mergeCell ref="M46:AD46"/>
    <mergeCell ref="AE46:AW46"/>
    <mergeCell ref="M47:AD47"/>
    <mergeCell ref="AE47:AW47"/>
    <mergeCell ref="M44:AD44"/>
    <mergeCell ref="AE44:AW44"/>
    <mergeCell ref="M45:AD45"/>
    <mergeCell ref="AE45:AW45"/>
    <mergeCell ref="A44:L45"/>
    <mergeCell ref="M48:AW48"/>
    <mergeCell ref="A48:L48"/>
    <mergeCell ref="A104:M104"/>
    <mergeCell ref="A103:M103"/>
    <mergeCell ref="N104:AW104"/>
    <mergeCell ref="C69:W69"/>
    <mergeCell ref="Y69:AS69"/>
    <mergeCell ref="C70:W70"/>
    <mergeCell ref="Y70:AS70"/>
    <mergeCell ref="A50:AV53"/>
    <mergeCell ref="C71:W71"/>
    <mergeCell ref="Y71:AS71"/>
    <mergeCell ref="V62:AU62"/>
    <mergeCell ref="V63:AU63"/>
    <mergeCell ref="V64:AU64"/>
    <mergeCell ref="V65:AU65"/>
    <mergeCell ref="C68:W68"/>
    <mergeCell ref="Y68:AS68"/>
    <mergeCell ref="B65:C65"/>
    <mergeCell ref="B66:C66"/>
    <mergeCell ref="D65:U65"/>
    <mergeCell ref="D66:U66"/>
    <mergeCell ref="B62:C62"/>
    <mergeCell ref="B63:C63"/>
    <mergeCell ref="AD7:AW7"/>
    <mergeCell ref="AD8:AW8"/>
    <mergeCell ref="AD9:AW9"/>
    <mergeCell ref="Y10:AC10"/>
    <mergeCell ref="AD10:AW10"/>
    <mergeCell ref="A13:AW13"/>
    <mergeCell ref="A16:AW16"/>
    <mergeCell ref="B19:AW19"/>
    <mergeCell ref="A32:F36"/>
    <mergeCell ref="G32:J32"/>
    <mergeCell ref="G33:J33"/>
    <mergeCell ref="G34:J34"/>
    <mergeCell ref="G35:J35"/>
    <mergeCell ref="G36:J36"/>
    <mergeCell ref="K32:AW32"/>
    <mergeCell ref="K33:AW33"/>
    <mergeCell ref="K34:AW34"/>
    <mergeCell ref="K35:AW35"/>
    <mergeCell ref="K36:AW36"/>
    <mergeCell ref="C20:AW25"/>
    <mergeCell ref="AH3:AW3"/>
    <mergeCell ref="A108:M108"/>
    <mergeCell ref="A107:M107"/>
    <mergeCell ref="A106:M106"/>
    <mergeCell ref="A105:M105"/>
    <mergeCell ref="A114:M114"/>
    <mergeCell ref="A115:M115"/>
    <mergeCell ref="A116:M116"/>
    <mergeCell ref="A117:M117"/>
    <mergeCell ref="M39:AW39"/>
    <mergeCell ref="M40:AW40"/>
    <mergeCell ref="M42:AW42"/>
    <mergeCell ref="A30:AW30"/>
    <mergeCell ref="A39:L39"/>
    <mergeCell ref="A40:L40"/>
    <mergeCell ref="A42:L42"/>
    <mergeCell ref="A5:O5"/>
    <mergeCell ref="T7:X7"/>
    <mergeCell ref="Y7:AC7"/>
    <mergeCell ref="Y8:AC8"/>
    <mergeCell ref="Y9:AC9"/>
    <mergeCell ref="W117:AW117"/>
    <mergeCell ref="W116:AW116"/>
    <mergeCell ref="W115:AW115"/>
    <mergeCell ref="N119:V119"/>
    <mergeCell ref="AC134:AN134"/>
    <mergeCell ref="AO134:AW134"/>
    <mergeCell ref="A130:M130"/>
    <mergeCell ref="A129:M129"/>
    <mergeCell ref="A128:M128"/>
    <mergeCell ref="A131:M131"/>
    <mergeCell ref="A133:M133"/>
    <mergeCell ref="A132:M132"/>
    <mergeCell ref="N127:Y127"/>
    <mergeCell ref="Z127:AK127"/>
    <mergeCell ref="AL127:AW127"/>
    <mergeCell ref="N133:AW133"/>
    <mergeCell ref="N132:AW132"/>
    <mergeCell ref="N131:AW131"/>
    <mergeCell ref="N130:AW130"/>
    <mergeCell ref="N129:AW129"/>
    <mergeCell ref="N128:AW128"/>
  </mergeCells>
  <phoneticPr fontId="1"/>
  <conditionalFormatting sqref="AY122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100" max="4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4"/>
  <sheetViews>
    <sheetView showGridLines="0" view="pageBreakPreview" topLeftCell="A10" zoomScale="85" zoomScaleNormal="100" zoomScaleSheetLayoutView="85" workbookViewId="0">
      <selection activeCell="M48" sqref="M48:AW48"/>
    </sheetView>
  </sheetViews>
  <sheetFormatPr defaultColWidth="1.625" defaultRowHeight="17.25" customHeight="1"/>
  <cols>
    <col min="1" max="50" width="1.625" style="1"/>
    <col min="51" max="51" width="41.375" style="1" bestFit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4" ht="17.25" customHeight="1">
      <c r="A1" s="1" t="s">
        <v>59</v>
      </c>
      <c r="AY1" s="23"/>
    </row>
    <row r="2" spans="1:54" ht="17.25" customHeight="1">
      <c r="AY2" s="1" t="s">
        <v>96</v>
      </c>
      <c r="BB2" s="22"/>
    </row>
    <row r="3" spans="1:54" ht="17.25" customHeight="1">
      <c r="AH3" s="157">
        <v>46174</v>
      </c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Y3" s="1" t="s">
        <v>97</v>
      </c>
    </row>
    <row r="5" spans="1:54" ht="17.25" customHeight="1">
      <c r="A5" s="63" t="s">
        <v>12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7" spans="1:54" ht="32.25" customHeight="1">
      <c r="T7" s="61" t="s">
        <v>13</v>
      </c>
      <c r="U7" s="61"/>
      <c r="V7" s="61"/>
      <c r="W7" s="61"/>
      <c r="X7" s="61"/>
      <c r="Y7" s="64" t="s">
        <v>14</v>
      </c>
      <c r="Z7" s="64"/>
      <c r="AA7" s="64"/>
      <c r="AB7" s="64"/>
      <c r="AC7" s="64"/>
      <c r="AD7" s="155" t="s">
        <v>85</v>
      </c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Y7" s="1" t="s">
        <v>98</v>
      </c>
    </row>
    <row r="8" spans="1:54" ht="32.25" customHeight="1">
      <c r="Y8" s="64" t="s">
        <v>18</v>
      </c>
      <c r="Z8" s="64"/>
      <c r="AA8" s="64"/>
      <c r="AB8" s="64"/>
      <c r="AC8" s="64"/>
      <c r="AD8" s="158" t="s">
        <v>86</v>
      </c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Y8" s="1" t="s">
        <v>100</v>
      </c>
    </row>
    <row r="9" spans="1:54" ht="32.25" customHeight="1">
      <c r="Y9" s="64" t="s">
        <v>19</v>
      </c>
      <c r="Z9" s="64"/>
      <c r="AA9" s="64"/>
      <c r="AB9" s="64"/>
      <c r="AC9" s="64"/>
      <c r="AD9" s="155" t="s">
        <v>87</v>
      </c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Y9" s="1" t="s">
        <v>101</v>
      </c>
    </row>
    <row r="10" spans="1:54" ht="32.25" customHeight="1">
      <c r="Y10" s="64" t="s">
        <v>15</v>
      </c>
      <c r="Z10" s="64"/>
      <c r="AA10" s="64"/>
      <c r="AB10" s="64"/>
      <c r="AC10" s="64"/>
      <c r="AD10" s="156" t="s">
        <v>88</v>
      </c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Y10" s="1" t="s">
        <v>99</v>
      </c>
    </row>
    <row r="11" spans="1:54" ht="17.25" customHeight="1"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</row>
    <row r="13" spans="1:54" ht="17.25" customHeight="1">
      <c r="A13" s="71" t="s">
        <v>60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</row>
    <row r="14" spans="1:54" ht="17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</row>
    <row r="16" spans="1:54" s="19" customFormat="1" ht="38.25" customHeight="1">
      <c r="A16" s="72" t="s">
        <v>61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Y16" s="21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73" t="s">
        <v>16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</row>
    <row r="20" spans="1:49" ht="196.5" customHeight="1">
      <c r="C20" s="83" t="s">
        <v>77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</row>
    <row r="21" spans="1:49" ht="17.25" customHeight="1"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</row>
    <row r="22" spans="1:49" ht="17.25" customHeight="1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</row>
    <row r="23" spans="1:49" ht="17.25" customHeight="1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</row>
    <row r="24" spans="1:49" ht="17.25" customHeight="1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</row>
    <row r="25" spans="1:49" ht="17.25" customHeight="1"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</row>
    <row r="29" spans="1:49" ht="17.25" customHeight="1">
      <c r="A29" s="1" t="s">
        <v>62</v>
      </c>
    </row>
    <row r="30" spans="1:49" ht="17.25" customHeight="1">
      <c r="A30" s="61" t="s">
        <v>76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</row>
    <row r="31" spans="1:49" ht="17.25" customHeight="1">
      <c r="A31" s="1" t="s">
        <v>20</v>
      </c>
    </row>
    <row r="32" spans="1:49" ht="32.25" customHeight="1">
      <c r="A32" s="74" t="s">
        <v>21</v>
      </c>
      <c r="B32" s="75"/>
      <c r="C32" s="75"/>
      <c r="D32" s="75"/>
      <c r="E32" s="75"/>
      <c r="F32" s="75"/>
      <c r="G32" s="76"/>
      <c r="H32" s="76"/>
      <c r="I32" s="76"/>
      <c r="J32" s="76"/>
      <c r="K32" s="77" t="s">
        <v>22</v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</row>
    <row r="33" spans="1:51" ht="32.25" customHeight="1">
      <c r="A33" s="75"/>
      <c r="B33" s="75"/>
      <c r="C33" s="75"/>
      <c r="D33" s="75"/>
      <c r="E33" s="75"/>
      <c r="F33" s="75"/>
      <c r="G33" s="76"/>
      <c r="H33" s="76"/>
      <c r="I33" s="76"/>
      <c r="J33" s="76"/>
      <c r="K33" s="77" t="s">
        <v>23</v>
      </c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</row>
    <row r="34" spans="1:51" ht="32.25" customHeight="1">
      <c r="A34" s="75"/>
      <c r="B34" s="75"/>
      <c r="C34" s="75"/>
      <c r="D34" s="75"/>
      <c r="E34" s="75"/>
      <c r="F34" s="75"/>
      <c r="G34" s="76"/>
      <c r="H34" s="76"/>
      <c r="I34" s="76"/>
      <c r="J34" s="76"/>
      <c r="K34" s="77" t="s">
        <v>24</v>
      </c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</row>
    <row r="35" spans="1:51" ht="32.25" customHeight="1">
      <c r="A35" s="75"/>
      <c r="B35" s="75"/>
      <c r="C35" s="75"/>
      <c r="D35" s="75"/>
      <c r="E35" s="75"/>
      <c r="F35" s="75"/>
      <c r="G35" s="60" t="s">
        <v>89</v>
      </c>
      <c r="H35" s="60"/>
      <c r="I35" s="60"/>
      <c r="J35" s="60"/>
      <c r="K35" s="79" t="s">
        <v>26</v>
      </c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</row>
    <row r="36" spans="1:51" ht="32.25" customHeight="1">
      <c r="A36" s="75"/>
      <c r="B36" s="75"/>
      <c r="C36" s="75"/>
      <c r="D36" s="75"/>
      <c r="E36" s="75"/>
      <c r="F36" s="75"/>
      <c r="G36" s="76"/>
      <c r="H36" s="76"/>
      <c r="I36" s="76"/>
      <c r="J36" s="76"/>
      <c r="K36" s="81" t="s">
        <v>25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</row>
    <row r="38" spans="1:51" ht="17.25" customHeight="1">
      <c r="A38" s="1" t="s">
        <v>27</v>
      </c>
    </row>
    <row r="39" spans="1:51" ht="41.25" customHeight="1">
      <c r="A39" s="62" t="s">
        <v>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0" t="str">
        <f>AD8&amp;"　"&amp;AD9</f>
        <v>△△△△株式会社　代表取締役　▲▲▲▲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Y39" s="1" t="s">
        <v>102</v>
      </c>
    </row>
    <row r="40" spans="1:51" ht="41.25" customHeight="1">
      <c r="A40" s="62" t="s">
        <v>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153" t="str">
        <f>AD7</f>
        <v>鹿角市◎◎字〇〇番地１</v>
      </c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Y40" s="24" t="s">
        <v>113</v>
      </c>
    </row>
    <row r="41" spans="1:51" ht="41.25" customHeight="1">
      <c r="A41" s="62" t="s">
        <v>28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58" t="str">
        <f>M39</f>
        <v>△△△△株式会社　代表取締役　▲▲▲▲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Y41" s="1" t="s">
        <v>102</v>
      </c>
    </row>
    <row r="42" spans="1:51" ht="41.25" customHeight="1">
      <c r="A42" s="62" t="s">
        <v>29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0" t="s">
        <v>78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</row>
    <row r="43" spans="1:51" ht="41.25" customHeight="1">
      <c r="A43" s="62" t="s">
        <v>30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154">
        <v>3</v>
      </c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Y43" s="1" t="s">
        <v>103</v>
      </c>
    </row>
    <row r="44" spans="1:51" ht="19.5" customHeight="1">
      <c r="A44" s="62" t="s">
        <v>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75" t="s">
        <v>31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 t="s">
        <v>66</v>
      </c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</row>
    <row r="45" spans="1:51" ht="41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98">
        <f>N119</f>
        <v>1155000</v>
      </c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>
        <f>AO134</f>
        <v>500000</v>
      </c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Y45" s="1" t="s">
        <v>102</v>
      </c>
    </row>
    <row r="46" spans="1:51" ht="19.5" customHeight="1">
      <c r="A46" s="62" t="s">
        <v>32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75" t="s">
        <v>64</v>
      </c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 t="s">
        <v>65</v>
      </c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</row>
    <row r="47" spans="1:51" ht="41.2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152">
        <v>46204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>
        <v>46381</v>
      </c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Y47" s="1" t="s">
        <v>104</v>
      </c>
    </row>
    <row r="48" spans="1:51" ht="41.25" customHeight="1">
      <c r="A48" s="62" t="s">
        <v>63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153" t="s">
        <v>90</v>
      </c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Y48" s="1" t="s">
        <v>105</v>
      </c>
    </row>
    <row r="50" spans="1:51" ht="17.25" customHeight="1">
      <c r="A50" s="89" t="s">
        <v>67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</row>
    <row r="51" spans="1:51" ht="17.25" customHeight="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</row>
    <row r="52" spans="1:51" ht="17.25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</row>
    <row r="53" spans="1:51" ht="17.2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94">
        <v>1</v>
      </c>
      <c r="C62" s="94"/>
      <c r="D62" s="95" t="s">
        <v>42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151" t="s">
        <v>94</v>
      </c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9"/>
      <c r="AW62" s="10"/>
      <c r="AY62" s="1" t="s">
        <v>106</v>
      </c>
    </row>
    <row r="63" spans="1:51" ht="14.25" customHeight="1">
      <c r="A63" s="8"/>
      <c r="B63" s="94">
        <v>2</v>
      </c>
      <c r="C63" s="94"/>
      <c r="D63" s="95" t="s">
        <v>43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151" t="s">
        <v>92</v>
      </c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9"/>
      <c r="AW63" s="10"/>
      <c r="AY63" s="1" t="s">
        <v>107</v>
      </c>
    </row>
    <row r="64" spans="1:51" ht="14.25" customHeight="1">
      <c r="A64" s="8"/>
      <c r="B64" s="94">
        <v>3</v>
      </c>
      <c r="C64" s="94"/>
      <c r="D64" s="95" t="s">
        <v>44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151" t="s">
        <v>93</v>
      </c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9"/>
      <c r="AW64" s="10"/>
      <c r="AY64" s="1" t="s">
        <v>108</v>
      </c>
    </row>
    <row r="65" spans="1:51" ht="14.25" customHeight="1">
      <c r="A65" s="8"/>
      <c r="B65" s="94">
        <v>4</v>
      </c>
      <c r="C65" s="94"/>
      <c r="D65" s="95" t="s">
        <v>46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151" t="s">
        <v>91</v>
      </c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9"/>
      <c r="AW65" s="10"/>
      <c r="AY65" s="1" t="s">
        <v>109</v>
      </c>
    </row>
    <row r="66" spans="1:51" ht="14.25" customHeight="1">
      <c r="A66" s="8"/>
      <c r="B66" s="94">
        <v>5</v>
      </c>
      <c r="C66" s="94"/>
      <c r="D66" s="95" t="s">
        <v>45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149">
        <v>1.97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9"/>
      <c r="Y68" s="148">
        <v>2.59</v>
      </c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9"/>
      <c r="AU68" s="9"/>
      <c r="AV68" s="9"/>
      <c r="AW68" s="10"/>
      <c r="AY68" s="1" t="s">
        <v>110</v>
      </c>
    </row>
    <row r="69" spans="1:51" ht="14.25" customHeight="1">
      <c r="A69" s="8"/>
      <c r="B69" s="9"/>
      <c r="C69" s="150">
        <v>2.96</v>
      </c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9"/>
      <c r="Y69" s="148">
        <v>0</v>
      </c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9"/>
      <c r="AU69" s="9"/>
      <c r="AV69" s="9"/>
      <c r="AW69" s="10"/>
      <c r="AY69" s="1" t="s">
        <v>110</v>
      </c>
    </row>
    <row r="70" spans="1:51" ht="14.25" customHeight="1">
      <c r="A70" s="8"/>
      <c r="B70" s="9"/>
      <c r="C70" s="147">
        <v>0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9"/>
      <c r="Y70" s="148">
        <v>0</v>
      </c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9"/>
      <c r="AU70" s="9"/>
      <c r="AV70" s="9"/>
      <c r="AW70" s="10"/>
      <c r="AY70" s="1" t="s">
        <v>110</v>
      </c>
    </row>
    <row r="71" spans="1:51" ht="14.25" customHeight="1">
      <c r="A71" s="8"/>
      <c r="B71" s="9"/>
      <c r="C71" s="90">
        <f>SUM(C68:W70)</f>
        <v>4.93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14"/>
      <c r="Y71" s="91">
        <f>SUM(Y68:AS70)</f>
        <v>2.59</v>
      </c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"/>
      <c r="AU71" s="9"/>
      <c r="AV71" s="9"/>
      <c r="AW71" s="10"/>
    </row>
    <row r="72" spans="1:51" ht="14.25" customHeight="1">
      <c r="A72" s="8"/>
      <c r="B72" s="9"/>
      <c r="C72" s="9"/>
      <c r="G72" s="94" t="s">
        <v>48</v>
      </c>
      <c r="H72" s="94"/>
      <c r="I72" s="94">
        <v>1</v>
      </c>
      <c r="J72" s="94"/>
      <c r="K72" s="94" t="s">
        <v>49</v>
      </c>
      <c r="L72" s="94"/>
      <c r="M72" s="100">
        <f>Y71</f>
        <v>2.59</v>
      </c>
      <c r="N72" s="100"/>
      <c r="O72" s="100"/>
      <c r="P72" s="100"/>
      <c r="Q72" s="100"/>
      <c r="R72" s="100"/>
      <c r="S72" s="100"/>
      <c r="T72" s="100"/>
      <c r="U72" s="100"/>
      <c r="V72" s="94" t="s">
        <v>50</v>
      </c>
      <c r="W72" s="94"/>
      <c r="X72" s="100">
        <f>C71</f>
        <v>4.93</v>
      </c>
      <c r="Y72" s="100"/>
      <c r="Z72" s="100"/>
      <c r="AA72" s="100"/>
      <c r="AB72" s="100"/>
      <c r="AC72" s="100"/>
      <c r="AD72" s="100"/>
      <c r="AE72" s="100"/>
      <c r="AF72" s="100"/>
      <c r="AG72" s="94" t="s">
        <v>51</v>
      </c>
      <c r="AH72" s="94"/>
      <c r="AI72" s="99">
        <f>(I72-M72/X72)*100</f>
        <v>47.464503042596348</v>
      </c>
      <c r="AJ72" s="99"/>
      <c r="AK72" s="99"/>
      <c r="AL72" s="99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1" ht="14.25" customHeight="1">
      <c r="A73" s="8"/>
      <c r="B73" s="9"/>
      <c r="C73" s="9" t="s">
        <v>53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149">
        <v>1.41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9"/>
      <c r="Y74" s="148">
        <v>2.2799999999999998</v>
      </c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9"/>
      <c r="AU74" s="9"/>
      <c r="AV74" s="9"/>
      <c r="AW74" s="10"/>
      <c r="AY74" s="1" t="s">
        <v>110</v>
      </c>
    </row>
    <row r="75" spans="1:51" ht="14.25" customHeight="1">
      <c r="A75" s="8"/>
      <c r="B75" s="9"/>
      <c r="C75" s="150">
        <v>1.97</v>
      </c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9"/>
      <c r="Y75" s="148">
        <v>0</v>
      </c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9"/>
      <c r="AU75" s="9"/>
      <c r="AV75" s="9"/>
      <c r="AW75" s="10"/>
      <c r="AY75" s="1" t="s">
        <v>110</v>
      </c>
    </row>
    <row r="76" spans="1:51" ht="14.25" customHeight="1">
      <c r="A76" s="8"/>
      <c r="B76" s="9"/>
      <c r="C76" s="147">
        <v>0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9"/>
      <c r="Y76" s="148">
        <v>0</v>
      </c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9"/>
      <c r="AU76" s="9"/>
      <c r="AV76" s="9"/>
      <c r="AW76" s="10"/>
      <c r="AY76" s="1" t="s">
        <v>110</v>
      </c>
    </row>
    <row r="77" spans="1:51" ht="14.25" customHeight="1">
      <c r="A77" s="8"/>
      <c r="B77" s="9"/>
      <c r="C77" s="90">
        <f>SUM(C74:W76)</f>
        <v>3.38</v>
      </c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14"/>
      <c r="Y77" s="91">
        <f>SUM(Y74:AS76)</f>
        <v>2.2799999999999998</v>
      </c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"/>
      <c r="AU77" s="9"/>
      <c r="AV77" s="9"/>
      <c r="AW77" s="10"/>
    </row>
    <row r="78" spans="1:51" ht="14.25" customHeight="1">
      <c r="A78" s="8"/>
      <c r="B78" s="9"/>
      <c r="C78" s="9"/>
      <c r="G78" s="94" t="s">
        <v>48</v>
      </c>
      <c r="H78" s="94"/>
      <c r="I78" s="94">
        <v>1</v>
      </c>
      <c r="J78" s="94"/>
      <c r="K78" s="94" t="s">
        <v>49</v>
      </c>
      <c r="L78" s="94"/>
      <c r="M78" s="100">
        <f>Y77</f>
        <v>2.2799999999999998</v>
      </c>
      <c r="N78" s="100"/>
      <c r="O78" s="100"/>
      <c r="P78" s="100"/>
      <c r="Q78" s="100"/>
      <c r="R78" s="100"/>
      <c r="S78" s="100"/>
      <c r="T78" s="100"/>
      <c r="U78" s="100"/>
      <c r="V78" s="94" t="s">
        <v>50</v>
      </c>
      <c r="W78" s="94"/>
      <c r="X78" s="100">
        <f>C77</f>
        <v>3.38</v>
      </c>
      <c r="Y78" s="100"/>
      <c r="Z78" s="100"/>
      <c r="AA78" s="100"/>
      <c r="AB78" s="100"/>
      <c r="AC78" s="100"/>
      <c r="AD78" s="100"/>
      <c r="AE78" s="100"/>
      <c r="AF78" s="100"/>
      <c r="AG78" s="94" t="s">
        <v>51</v>
      </c>
      <c r="AH78" s="94"/>
      <c r="AI78" s="99">
        <f>(I78-M78/X78)*100</f>
        <v>32.544378698224854</v>
      </c>
      <c r="AJ78" s="99"/>
      <c r="AK78" s="99"/>
      <c r="AL78" s="99"/>
      <c r="AM78" s="9" t="s">
        <v>52</v>
      </c>
      <c r="AN78" s="9"/>
      <c r="AO78" s="9"/>
      <c r="AP78" s="9"/>
      <c r="AQ78" s="9"/>
      <c r="AR78" s="9"/>
      <c r="AS78" s="9"/>
      <c r="AT78" s="9"/>
      <c r="AU78" s="9"/>
      <c r="AV78" s="9"/>
      <c r="AW78" s="10"/>
    </row>
    <row r="79" spans="1:51" ht="14.25" customHeight="1">
      <c r="A79" s="8"/>
      <c r="B79" s="9"/>
      <c r="C79" s="9" t="s">
        <v>54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149">
        <v>0.54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9"/>
      <c r="Y80" s="148">
        <v>0.76</v>
      </c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9"/>
      <c r="AU80" s="9"/>
      <c r="AV80" s="9"/>
      <c r="AW80" s="10"/>
      <c r="AY80" s="1" t="s">
        <v>110</v>
      </c>
    </row>
    <row r="81" spans="1:51" ht="14.25" customHeight="1">
      <c r="A81" s="8"/>
      <c r="B81" s="9"/>
      <c r="C81" s="150">
        <v>1.25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9"/>
      <c r="Y81" s="148">
        <v>0</v>
      </c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9"/>
      <c r="AU81" s="9"/>
      <c r="AV81" s="9"/>
      <c r="AW81" s="10"/>
      <c r="AY81" s="1" t="s">
        <v>110</v>
      </c>
    </row>
    <row r="82" spans="1:51" ht="14.25" customHeight="1">
      <c r="A82" s="8"/>
      <c r="B82" s="9"/>
      <c r="C82" s="147">
        <v>0</v>
      </c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9"/>
      <c r="Y82" s="148">
        <v>0</v>
      </c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9"/>
      <c r="AU82" s="9"/>
      <c r="AV82" s="9"/>
      <c r="AW82" s="10"/>
      <c r="AY82" s="1" t="s">
        <v>110</v>
      </c>
    </row>
    <row r="83" spans="1:51" ht="14.25" customHeight="1">
      <c r="A83" s="8"/>
      <c r="B83" s="9"/>
      <c r="C83" s="90">
        <f>SUM(C80:W82)</f>
        <v>1.79</v>
      </c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14"/>
      <c r="Y83" s="91">
        <f>SUM(Y80:AS82)</f>
        <v>0.76</v>
      </c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"/>
      <c r="AU83" s="9"/>
      <c r="AV83" s="9"/>
      <c r="AW83" s="10"/>
    </row>
    <row r="84" spans="1:51" ht="14.25" customHeight="1">
      <c r="A84" s="8"/>
      <c r="B84" s="9"/>
      <c r="C84" s="9"/>
      <c r="G84" s="94" t="s">
        <v>48</v>
      </c>
      <c r="H84" s="94"/>
      <c r="I84" s="94">
        <v>1</v>
      </c>
      <c r="J84" s="94"/>
      <c r="K84" s="94" t="s">
        <v>49</v>
      </c>
      <c r="L84" s="94"/>
      <c r="M84" s="100">
        <f>Y83</f>
        <v>0.76</v>
      </c>
      <c r="N84" s="100"/>
      <c r="O84" s="100"/>
      <c r="P84" s="100"/>
      <c r="Q84" s="100"/>
      <c r="R84" s="100"/>
      <c r="S84" s="100"/>
      <c r="T84" s="100"/>
      <c r="U84" s="100"/>
      <c r="V84" s="94" t="s">
        <v>50</v>
      </c>
      <c r="W84" s="94"/>
      <c r="X84" s="100">
        <f>C83</f>
        <v>1.79</v>
      </c>
      <c r="Y84" s="100"/>
      <c r="Z84" s="100"/>
      <c r="AA84" s="100"/>
      <c r="AB84" s="100"/>
      <c r="AC84" s="100"/>
      <c r="AD84" s="100"/>
      <c r="AE84" s="100"/>
      <c r="AF84" s="100"/>
      <c r="AG84" s="94" t="s">
        <v>51</v>
      </c>
      <c r="AH84" s="94"/>
      <c r="AI84" s="99">
        <f>(I84-M84/X84)*100</f>
        <v>57.541899441340782</v>
      </c>
      <c r="AJ84" s="99"/>
      <c r="AK84" s="99"/>
      <c r="AL84" s="99"/>
      <c r="AM84" s="9" t="s">
        <v>52</v>
      </c>
      <c r="AN84" s="9"/>
      <c r="AO84" s="9"/>
      <c r="AP84" s="9"/>
      <c r="AQ84" s="9"/>
      <c r="AR84" s="9"/>
      <c r="AS84" s="9"/>
      <c r="AT84" s="9"/>
      <c r="AU84" s="9"/>
      <c r="AV84" s="9"/>
      <c r="AW84" s="10"/>
    </row>
    <row r="85" spans="1:51" ht="14.25" customHeight="1">
      <c r="A85" s="8"/>
      <c r="B85" s="9"/>
      <c r="C85" s="9" t="s">
        <v>55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103">
        <f>SUM(C68,C74,C80)</f>
        <v>3.92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9"/>
      <c r="Y86" s="91">
        <f>SUM(Y68,Y74,Y80)</f>
        <v>5.629999999999999</v>
      </c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"/>
      <c r="AU86" s="9"/>
      <c r="AV86" s="9"/>
      <c r="AW86" s="10"/>
      <c r="AY86" s="1" t="s">
        <v>102</v>
      </c>
    </row>
    <row r="87" spans="1:51" ht="14.25" customHeight="1">
      <c r="A87" s="8"/>
      <c r="B87" s="9"/>
      <c r="C87" s="101">
        <f>SUM(C69,C75,C81)</f>
        <v>6.18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9"/>
      <c r="Y87" s="91">
        <f>SUM(Y69,Y75,Y81)</f>
        <v>0</v>
      </c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"/>
      <c r="AU87" s="9"/>
      <c r="AV87" s="9"/>
      <c r="AW87" s="10"/>
      <c r="AY87" s="1" t="s">
        <v>102</v>
      </c>
    </row>
    <row r="88" spans="1:51" ht="14.25" customHeight="1">
      <c r="A88" s="8"/>
      <c r="B88" s="9"/>
      <c r="C88" s="102">
        <f>SUM(C70,C76,C82)</f>
        <v>0</v>
      </c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9"/>
      <c r="Y88" s="91">
        <f>SUM(Y70,Y76,Y82)</f>
        <v>0</v>
      </c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"/>
      <c r="AU88" s="9"/>
      <c r="AV88" s="9"/>
      <c r="AW88" s="10"/>
      <c r="AY88" s="1" t="s">
        <v>102</v>
      </c>
    </row>
    <row r="89" spans="1:51" ht="14.25" customHeight="1">
      <c r="A89" s="8"/>
      <c r="B89" s="9"/>
      <c r="C89" s="90">
        <f>SUM(C86:W88)</f>
        <v>10.1</v>
      </c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14"/>
      <c r="Y89" s="91">
        <f>SUM(Y86:AS88)</f>
        <v>5.629999999999999</v>
      </c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"/>
      <c r="AU89" s="9"/>
      <c r="AV89" s="9"/>
      <c r="AW89" s="10"/>
      <c r="AY89" s="1" t="s">
        <v>102</v>
      </c>
    </row>
    <row r="90" spans="1:51" ht="14.25" customHeight="1">
      <c r="A90" s="8"/>
      <c r="B90" s="9"/>
      <c r="C90" s="9"/>
      <c r="G90" s="94" t="s">
        <v>48</v>
      </c>
      <c r="H90" s="94"/>
      <c r="I90" s="94">
        <v>1</v>
      </c>
      <c r="J90" s="94"/>
      <c r="K90" s="94" t="s">
        <v>49</v>
      </c>
      <c r="L90" s="94"/>
      <c r="M90" s="100">
        <f>Y89</f>
        <v>5.629999999999999</v>
      </c>
      <c r="N90" s="100"/>
      <c r="O90" s="100"/>
      <c r="P90" s="100"/>
      <c r="Q90" s="100"/>
      <c r="R90" s="100"/>
      <c r="S90" s="100"/>
      <c r="T90" s="100"/>
      <c r="U90" s="100"/>
      <c r="V90" s="94" t="s">
        <v>50</v>
      </c>
      <c r="W90" s="94"/>
      <c r="X90" s="100">
        <f>C89</f>
        <v>10.1</v>
      </c>
      <c r="Y90" s="100"/>
      <c r="Z90" s="100"/>
      <c r="AA90" s="100"/>
      <c r="AB90" s="100"/>
      <c r="AC90" s="100"/>
      <c r="AD90" s="100"/>
      <c r="AE90" s="100"/>
      <c r="AF90" s="100"/>
      <c r="AG90" s="94" t="s">
        <v>51</v>
      </c>
      <c r="AH90" s="94"/>
      <c r="AI90" s="99">
        <f>(I90-M90/X90)*100</f>
        <v>44.257425742574263</v>
      </c>
      <c r="AJ90" s="99"/>
      <c r="AK90" s="99"/>
      <c r="AL90" s="99"/>
      <c r="AM90" s="9" t="s">
        <v>52</v>
      </c>
      <c r="AN90" s="9"/>
      <c r="AO90" s="9"/>
      <c r="AP90" s="9"/>
      <c r="AQ90" s="9"/>
      <c r="AR90" s="9"/>
      <c r="AS90" s="9"/>
      <c r="AT90" s="9"/>
      <c r="AU90" s="9"/>
      <c r="AV90" s="9"/>
      <c r="AW90" s="10"/>
    </row>
    <row r="91" spans="1:51" ht="14.25" customHeight="1">
      <c r="A91" s="8"/>
      <c r="B91" s="9"/>
      <c r="C91" s="9" t="s">
        <v>56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9" t="s">
        <v>57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0"/>
    </row>
    <row r="94" spans="1:51" ht="14.25" customHeight="1">
      <c r="A94" s="8"/>
      <c r="B94" s="9"/>
      <c r="C94" s="104">
        <f>W119</f>
        <v>1150000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5">
        <f>C94/2</f>
        <v>575000</v>
      </c>
      <c r="V94" s="105"/>
      <c r="W94" s="105"/>
      <c r="X94" s="105"/>
      <c r="Y94" s="105"/>
      <c r="Z94" s="105"/>
      <c r="AA94" s="105"/>
      <c r="AB94" s="106">
        <f>N133</f>
        <v>500000</v>
      </c>
      <c r="AC94" s="106"/>
      <c r="AD94" s="106"/>
      <c r="AE94" s="106"/>
      <c r="AF94" s="106"/>
      <c r="AG94" s="106"/>
      <c r="AH94" s="106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0"/>
      <c r="AY94" s="1" t="s">
        <v>102</v>
      </c>
    </row>
    <row r="95" spans="1:51" ht="21" customHeight="1">
      <c r="A95" s="8"/>
      <c r="B95" s="9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09" t="s">
        <v>55</v>
      </c>
      <c r="Y95" s="109"/>
      <c r="Z95" s="109"/>
      <c r="AA95" s="109"/>
      <c r="AB95" s="108">
        <f>SUM(AB94:AH94)</f>
        <v>500000</v>
      </c>
      <c r="AC95" s="108"/>
      <c r="AD95" s="108"/>
      <c r="AE95" s="108"/>
      <c r="AF95" s="108"/>
      <c r="AG95" s="108"/>
      <c r="AH95" s="108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10"/>
      <c r="AY95" s="1" t="s">
        <v>102</v>
      </c>
    </row>
    <row r="96" spans="1:51" ht="14.25" customHeight="1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25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0"/>
    </row>
    <row r="97" spans="1:51" ht="14.25" customHeight="1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3"/>
    </row>
    <row r="101" spans="1:51" ht="20.25" customHeight="1">
      <c r="A101" s="1" t="s">
        <v>38</v>
      </c>
    </row>
    <row r="102" spans="1:51" ht="20.25" customHeight="1">
      <c r="A102" s="1" t="s">
        <v>3</v>
      </c>
    </row>
    <row r="103" spans="1:51" ht="20.25" customHeight="1">
      <c r="A103" s="84" t="s">
        <v>4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116" t="s">
        <v>9</v>
      </c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9"/>
    </row>
    <row r="104" spans="1:51" ht="20.25" customHeight="1">
      <c r="A104" s="57" t="s">
        <v>17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85">
        <f>AO134</f>
        <v>500000</v>
      </c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9"/>
      <c r="AY104" s="1" t="s">
        <v>102</v>
      </c>
    </row>
    <row r="105" spans="1:51" ht="20.25" customHeight="1">
      <c r="A105" s="57" t="s">
        <v>5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85">
        <v>0</v>
      </c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9"/>
      <c r="AY105" s="1" t="s">
        <v>102</v>
      </c>
    </row>
    <row r="106" spans="1:51" ht="20.25" customHeight="1">
      <c r="A106" s="57" t="s">
        <v>6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85">
        <f>N119-N104</f>
        <v>655000</v>
      </c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9"/>
      <c r="AY106" s="1" t="s">
        <v>112</v>
      </c>
    </row>
    <row r="107" spans="1:51" ht="20.25" customHeight="1">
      <c r="A107" s="57" t="s">
        <v>7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85">
        <v>0</v>
      </c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9"/>
      <c r="AY107" s="1" t="s">
        <v>102</v>
      </c>
    </row>
    <row r="108" spans="1:51" ht="20.25" customHeight="1">
      <c r="A108" s="57" t="s">
        <v>8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120">
        <f>SUM(N104:AW107)</f>
        <v>1155000</v>
      </c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2"/>
      <c r="AY108" s="1" t="s">
        <v>102</v>
      </c>
    </row>
    <row r="109" spans="1:51" ht="20.25" customHeight="1">
      <c r="B109" s="1" t="s">
        <v>10</v>
      </c>
    </row>
    <row r="110" spans="1:51" ht="20.25" customHeight="1"/>
    <row r="111" spans="1:51" ht="20.25" customHeight="1">
      <c r="A111" s="1" t="s">
        <v>11</v>
      </c>
    </row>
    <row r="112" spans="1:51" ht="20.25" customHeight="1">
      <c r="A112" s="110" t="s">
        <v>41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2"/>
      <c r="N112" s="116" t="s">
        <v>39</v>
      </c>
      <c r="O112" s="117"/>
      <c r="P112" s="117"/>
      <c r="Q112" s="117"/>
      <c r="R112" s="117"/>
      <c r="S112" s="117"/>
      <c r="T112" s="117"/>
      <c r="U112" s="117"/>
      <c r="V112" s="117"/>
      <c r="W112" s="116" t="s">
        <v>40</v>
      </c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9"/>
    </row>
    <row r="113" spans="1:51" ht="20.25" customHeight="1">
      <c r="A113" s="113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5"/>
      <c r="N113" s="118"/>
      <c r="O113" s="43"/>
      <c r="P113" s="43"/>
      <c r="Q113" s="43"/>
      <c r="R113" s="43"/>
      <c r="S113" s="43"/>
      <c r="T113" s="43"/>
      <c r="U113" s="43"/>
      <c r="V113" s="43"/>
      <c r="W113" s="118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123"/>
    </row>
    <row r="114" spans="1:51" ht="20.25" customHeight="1">
      <c r="A114" s="57" t="s">
        <v>79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30">
        <f>SUM(W114:AW114)</f>
        <v>187000</v>
      </c>
      <c r="O114" s="31"/>
      <c r="P114" s="31"/>
      <c r="Q114" s="31"/>
      <c r="R114" s="31"/>
      <c r="S114" s="31"/>
      <c r="T114" s="31"/>
      <c r="U114" s="31"/>
      <c r="V114" s="31"/>
      <c r="W114" s="144">
        <v>187000</v>
      </c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6"/>
      <c r="AY114" s="1" t="s">
        <v>111</v>
      </c>
    </row>
    <row r="115" spans="1:51" ht="20.25" customHeight="1">
      <c r="A115" s="57" t="s">
        <v>80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30">
        <f t="shared" ref="N115:N117" si="0">SUM(W115:AW115)</f>
        <v>963000</v>
      </c>
      <c r="O115" s="31"/>
      <c r="P115" s="31"/>
      <c r="Q115" s="31"/>
      <c r="R115" s="31"/>
      <c r="S115" s="31"/>
      <c r="T115" s="31"/>
      <c r="U115" s="31"/>
      <c r="V115" s="31"/>
      <c r="W115" s="144">
        <v>963000</v>
      </c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6"/>
      <c r="AY115" s="1" t="s">
        <v>111</v>
      </c>
    </row>
    <row r="116" spans="1:51" ht="20.25" customHeight="1">
      <c r="A116" s="57" t="s">
        <v>81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30">
        <f t="shared" si="0"/>
        <v>0</v>
      </c>
      <c r="O116" s="31"/>
      <c r="P116" s="31"/>
      <c r="Q116" s="31"/>
      <c r="R116" s="31"/>
      <c r="S116" s="31"/>
      <c r="T116" s="31"/>
      <c r="U116" s="31"/>
      <c r="V116" s="31"/>
      <c r="W116" s="144">
        <v>0</v>
      </c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6"/>
      <c r="AY116" s="1" t="s">
        <v>111</v>
      </c>
    </row>
    <row r="117" spans="1:51" ht="20.25" customHeight="1">
      <c r="A117" s="57" t="s">
        <v>82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30">
        <f t="shared" si="0"/>
        <v>0</v>
      </c>
      <c r="O117" s="31"/>
      <c r="P117" s="31"/>
      <c r="Q117" s="31"/>
      <c r="R117" s="31"/>
      <c r="S117" s="31"/>
      <c r="T117" s="31"/>
      <c r="U117" s="31"/>
      <c r="V117" s="31"/>
      <c r="W117" s="144">
        <v>0</v>
      </c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6"/>
      <c r="AY117" s="1" t="s">
        <v>111</v>
      </c>
    </row>
    <row r="118" spans="1:51" ht="20.25" customHeight="1">
      <c r="A118" s="57" t="s">
        <v>83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136">
        <v>5000</v>
      </c>
      <c r="O118" s="137"/>
      <c r="P118" s="137"/>
      <c r="Q118" s="137"/>
      <c r="R118" s="137"/>
      <c r="S118" s="137"/>
      <c r="T118" s="137"/>
      <c r="U118" s="137"/>
      <c r="V118" s="137"/>
      <c r="W118" s="138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40"/>
      <c r="AY118" s="1" t="s">
        <v>111</v>
      </c>
    </row>
    <row r="119" spans="1:51" ht="20.25" customHeight="1">
      <c r="A119" s="84" t="s">
        <v>8</v>
      </c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30">
        <f>SUM(N114:V118)</f>
        <v>1155000</v>
      </c>
      <c r="O119" s="31"/>
      <c r="P119" s="31"/>
      <c r="Q119" s="31"/>
      <c r="R119" s="31"/>
      <c r="S119" s="31"/>
      <c r="T119" s="31"/>
      <c r="U119" s="31"/>
      <c r="V119" s="31"/>
      <c r="W119" s="141">
        <f>SUM(W114:AW118)</f>
        <v>1150000</v>
      </c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3"/>
      <c r="AY119" s="1" t="s">
        <v>102</v>
      </c>
    </row>
    <row r="120" spans="1:51" ht="20.2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28" t="s">
        <v>73</v>
      </c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9"/>
      <c r="AO120" s="30">
        <f>SUM(W119:AW119)</f>
        <v>1150000</v>
      </c>
      <c r="AP120" s="31"/>
      <c r="AQ120" s="31"/>
      <c r="AR120" s="31"/>
      <c r="AS120" s="31"/>
      <c r="AT120" s="31"/>
      <c r="AU120" s="31"/>
      <c r="AV120" s="31"/>
      <c r="AW120" s="32"/>
      <c r="AY120" s="1" t="s">
        <v>102</v>
      </c>
    </row>
    <row r="121" spans="1:51" ht="20.25" customHeight="1">
      <c r="B121" s="124" t="s">
        <v>84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5"/>
      <c r="AP121" s="125"/>
      <c r="AQ121" s="125"/>
      <c r="AR121" s="125"/>
      <c r="AS121" s="125"/>
      <c r="AT121" s="125"/>
      <c r="AU121" s="125"/>
      <c r="AV121" s="125"/>
      <c r="AW121" s="125"/>
    </row>
    <row r="122" spans="1:51" ht="20.25" customHeight="1"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Y122" s="107" t="str">
        <f>IF(N108=N119,"収入と支出が一致していますので、そのまま処理を進めてください","収入と支出が一致していませんので、ご確認ください")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23" spans="1:51" ht="20.25" customHeight="1"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Y123" s="107"/>
    </row>
    <row r="124" spans="1:51" ht="20.25" customHeight="1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</row>
    <row r="125" spans="1:51" ht="20.25" customHeight="1"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</row>
    <row r="126" spans="1:51" ht="20.25" customHeight="1"/>
    <row r="127" spans="1:51" ht="20.25" customHeight="1">
      <c r="A127" s="1" t="s">
        <v>68</v>
      </c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</row>
    <row r="128" spans="1:51" ht="17.25" customHeight="1">
      <c r="A128" s="35" t="s">
        <v>69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53">
        <f>W119</f>
        <v>1150000</v>
      </c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5"/>
      <c r="AY128" s="1" t="s">
        <v>102</v>
      </c>
    </row>
    <row r="129" spans="1:54" ht="17.25" customHeight="1">
      <c r="A129" s="35" t="s">
        <v>5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53">
        <f>N105</f>
        <v>0</v>
      </c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5"/>
      <c r="AY129" s="1" t="s">
        <v>102</v>
      </c>
    </row>
    <row r="130" spans="1:54" ht="17.25" customHeight="1">
      <c r="A130" s="33" t="s">
        <v>74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53">
        <f>N128-N129</f>
        <v>1150000</v>
      </c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5"/>
      <c r="AY130" s="1" t="s">
        <v>102</v>
      </c>
      <c r="BA130" s="17">
        <v>500000</v>
      </c>
      <c r="BB130" s="17">
        <f>MIN(BA130,ROUNDDOWN(N130/2*1,-3))</f>
        <v>500000</v>
      </c>
    </row>
    <row r="131" spans="1:54" ht="17.25" customHeight="1">
      <c r="A131" s="37" t="s">
        <v>70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50">
        <f>N130/2</f>
        <v>575000</v>
      </c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2"/>
      <c r="AY131" s="1" t="s">
        <v>102</v>
      </c>
      <c r="BA131" s="17"/>
      <c r="BB131" s="17"/>
    </row>
    <row r="132" spans="1:54" ht="17.25" customHeight="1">
      <c r="A132" s="41" t="s">
        <v>71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7">
        <f>N131</f>
        <v>575000</v>
      </c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9"/>
      <c r="AY132" s="1" t="s">
        <v>102</v>
      </c>
      <c r="BA132" s="17"/>
      <c r="BB132" s="17"/>
    </row>
    <row r="133" spans="1:54" ht="17.25" customHeight="1">
      <c r="A133" s="39" t="s">
        <v>72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4">
        <f>BB130</f>
        <v>500000</v>
      </c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6"/>
      <c r="AY133" s="1" t="s">
        <v>102</v>
      </c>
    </row>
    <row r="134" spans="1:54" ht="17.25" customHeight="1">
      <c r="AC134" s="28" t="s">
        <v>75</v>
      </c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9"/>
      <c r="AO134" s="30">
        <f>SUM(N133:AW133)</f>
        <v>500000</v>
      </c>
      <c r="AP134" s="31"/>
      <c r="AQ134" s="31"/>
      <c r="AR134" s="31"/>
      <c r="AS134" s="31"/>
      <c r="AT134" s="31"/>
      <c r="AU134" s="31"/>
      <c r="AV134" s="31"/>
      <c r="AW134" s="32"/>
      <c r="AY134" s="1" t="s">
        <v>102</v>
      </c>
    </row>
  </sheetData>
  <mergeCells count="187">
    <mergeCell ref="AY122:AY123"/>
    <mergeCell ref="Y9:AC9"/>
    <mergeCell ref="AD9:AW9"/>
    <mergeCell ref="Y10:AC10"/>
    <mergeCell ref="AD10:AW10"/>
    <mergeCell ref="A13:AW13"/>
    <mergeCell ref="A16:AW16"/>
    <mergeCell ref="AH3:AW3"/>
    <mergeCell ref="A5:O5"/>
    <mergeCell ref="T7:X7"/>
    <mergeCell ref="Y7:AC7"/>
    <mergeCell ref="AD7:AW7"/>
    <mergeCell ref="Y8:AC8"/>
    <mergeCell ref="AD8:AW8"/>
    <mergeCell ref="G35:J35"/>
    <mergeCell ref="K35:AW35"/>
    <mergeCell ref="G36:J36"/>
    <mergeCell ref="K36:AW36"/>
    <mergeCell ref="A39:L39"/>
    <mergeCell ref="M39:AW39"/>
    <mergeCell ref="B19:AW19"/>
    <mergeCell ref="C20:AW25"/>
    <mergeCell ref="A30:AW30"/>
    <mergeCell ref="A32:F36"/>
    <mergeCell ref="G32:J32"/>
    <mergeCell ref="K32:AW32"/>
    <mergeCell ref="G33:J33"/>
    <mergeCell ref="K33:AW33"/>
    <mergeCell ref="G34:J34"/>
    <mergeCell ref="K34:AW34"/>
    <mergeCell ref="A43:L43"/>
    <mergeCell ref="M43:AW43"/>
    <mergeCell ref="A44:L45"/>
    <mergeCell ref="M44:AD44"/>
    <mergeCell ref="AE44:AW44"/>
    <mergeCell ref="M45:AD45"/>
    <mergeCell ref="AE45:AW45"/>
    <mergeCell ref="A40:L40"/>
    <mergeCell ref="M40:AW40"/>
    <mergeCell ref="A41:L41"/>
    <mergeCell ref="M41:AW41"/>
    <mergeCell ref="A42:L42"/>
    <mergeCell ref="M42:AW42"/>
    <mergeCell ref="A50:AV53"/>
    <mergeCell ref="B62:C62"/>
    <mergeCell ref="D62:U62"/>
    <mergeCell ref="V62:AU62"/>
    <mergeCell ref="B63:C63"/>
    <mergeCell ref="D63:U63"/>
    <mergeCell ref="V63:AU63"/>
    <mergeCell ref="A46:L47"/>
    <mergeCell ref="M46:AD46"/>
    <mergeCell ref="AE46:AW46"/>
    <mergeCell ref="M47:AD47"/>
    <mergeCell ref="AE47:AW47"/>
    <mergeCell ref="A48:L48"/>
    <mergeCell ref="M48:AW48"/>
    <mergeCell ref="B66:C66"/>
    <mergeCell ref="D66:U66"/>
    <mergeCell ref="C68:W68"/>
    <mergeCell ref="Y68:AS68"/>
    <mergeCell ref="C69:W69"/>
    <mergeCell ref="Y69:AS69"/>
    <mergeCell ref="B64:C64"/>
    <mergeCell ref="D64:U64"/>
    <mergeCell ref="V64:AU64"/>
    <mergeCell ref="B65:C65"/>
    <mergeCell ref="D65:U65"/>
    <mergeCell ref="V65:AU65"/>
    <mergeCell ref="AG72:AH72"/>
    <mergeCell ref="AI72:AL72"/>
    <mergeCell ref="C74:W74"/>
    <mergeCell ref="Y74:AS74"/>
    <mergeCell ref="C75:W75"/>
    <mergeCell ref="Y75:AS75"/>
    <mergeCell ref="C70:W70"/>
    <mergeCell ref="Y70:AS70"/>
    <mergeCell ref="C71:W71"/>
    <mergeCell ref="Y71:AS71"/>
    <mergeCell ref="G72:H72"/>
    <mergeCell ref="I72:J72"/>
    <mergeCell ref="K72:L72"/>
    <mergeCell ref="M72:U72"/>
    <mergeCell ref="V72:W72"/>
    <mergeCell ref="X72:AF72"/>
    <mergeCell ref="AG78:AH78"/>
    <mergeCell ref="AI78:AL78"/>
    <mergeCell ref="C80:W80"/>
    <mergeCell ref="Y80:AS80"/>
    <mergeCell ref="C81:W81"/>
    <mergeCell ref="Y81:AS81"/>
    <mergeCell ref="C76:W76"/>
    <mergeCell ref="Y76:AS76"/>
    <mergeCell ref="C77:W77"/>
    <mergeCell ref="Y77:AS77"/>
    <mergeCell ref="G78:H78"/>
    <mergeCell ref="I78:J78"/>
    <mergeCell ref="K78:L78"/>
    <mergeCell ref="M78:U78"/>
    <mergeCell ref="V78:W78"/>
    <mergeCell ref="X78:AF78"/>
    <mergeCell ref="AG84:AH84"/>
    <mergeCell ref="AI84:AL84"/>
    <mergeCell ref="C86:W86"/>
    <mergeCell ref="Y86:AS86"/>
    <mergeCell ref="C87:W87"/>
    <mergeCell ref="Y87:AS87"/>
    <mergeCell ref="C82:W82"/>
    <mergeCell ref="Y82:AS82"/>
    <mergeCell ref="C83:W83"/>
    <mergeCell ref="Y83:AS83"/>
    <mergeCell ref="G84:H84"/>
    <mergeCell ref="I84:J84"/>
    <mergeCell ref="K84:L84"/>
    <mergeCell ref="M84:U84"/>
    <mergeCell ref="V84:W84"/>
    <mergeCell ref="X84:AF84"/>
    <mergeCell ref="C88:W88"/>
    <mergeCell ref="Y88:AS88"/>
    <mergeCell ref="C89:W89"/>
    <mergeCell ref="Y89:AS89"/>
    <mergeCell ref="G90:H90"/>
    <mergeCell ref="I90:J90"/>
    <mergeCell ref="K90:L90"/>
    <mergeCell ref="M90:U90"/>
    <mergeCell ref="V90:W90"/>
    <mergeCell ref="X90:AF90"/>
    <mergeCell ref="X95:AA95"/>
    <mergeCell ref="AB95:AH95"/>
    <mergeCell ref="A103:M103"/>
    <mergeCell ref="N103:AW103"/>
    <mergeCell ref="AG90:AH90"/>
    <mergeCell ref="AI90:AL90"/>
    <mergeCell ref="C94:T94"/>
    <mergeCell ref="U94:AA94"/>
    <mergeCell ref="AB94:AH94"/>
    <mergeCell ref="A107:M107"/>
    <mergeCell ref="N107:AW107"/>
    <mergeCell ref="A108:M108"/>
    <mergeCell ref="N108:AW108"/>
    <mergeCell ref="A112:M113"/>
    <mergeCell ref="N112:V113"/>
    <mergeCell ref="W112:AW113"/>
    <mergeCell ref="A104:M104"/>
    <mergeCell ref="N104:AW104"/>
    <mergeCell ref="A105:M105"/>
    <mergeCell ref="N105:AW105"/>
    <mergeCell ref="A106:M106"/>
    <mergeCell ref="N106:AW106"/>
    <mergeCell ref="A116:M116"/>
    <mergeCell ref="N116:V116"/>
    <mergeCell ref="A117:M117"/>
    <mergeCell ref="N117:V117"/>
    <mergeCell ref="W116:AW116"/>
    <mergeCell ref="W117:AW117"/>
    <mergeCell ref="A114:M114"/>
    <mergeCell ref="N114:V114"/>
    <mergeCell ref="A115:M115"/>
    <mergeCell ref="N115:V115"/>
    <mergeCell ref="W114:AW114"/>
    <mergeCell ref="W115:AW115"/>
    <mergeCell ref="AC120:AN120"/>
    <mergeCell ref="AO120:AW120"/>
    <mergeCell ref="B121:AW125"/>
    <mergeCell ref="N127:Y127"/>
    <mergeCell ref="Z127:AK127"/>
    <mergeCell ref="AL127:AW127"/>
    <mergeCell ref="A118:M118"/>
    <mergeCell ref="N118:V118"/>
    <mergeCell ref="A119:M119"/>
    <mergeCell ref="N119:V119"/>
    <mergeCell ref="W118:AW118"/>
    <mergeCell ref="W119:AW119"/>
    <mergeCell ref="AC134:AN134"/>
    <mergeCell ref="AO134:AW134"/>
    <mergeCell ref="A132:M132"/>
    <mergeCell ref="A133:M133"/>
    <mergeCell ref="N132:AW132"/>
    <mergeCell ref="N133:AW133"/>
    <mergeCell ref="A130:M130"/>
    <mergeCell ref="A131:M131"/>
    <mergeCell ref="A128:M128"/>
    <mergeCell ref="A129:M129"/>
    <mergeCell ref="N128:AW128"/>
    <mergeCell ref="N129:AW129"/>
    <mergeCell ref="N130:AW130"/>
    <mergeCell ref="N131:AW131"/>
  </mergeCells>
  <phoneticPr fontId="1"/>
  <conditionalFormatting sqref="AY122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100" max="48" man="1"/>
  </row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K35" sqref="G35:AW35"/>
    </sheetView>
  </sheetViews>
  <sheetFormatPr defaultRowHeight="18.75"/>
  <sheetData>
    <row r="2" spans="2:2">
      <c r="B2" t="s">
        <v>58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2026-04-22T04:24:18Z</cp:lastPrinted>
  <dcterms:created xsi:type="dcterms:W3CDTF">2024-05-20T01:49:06Z</dcterms:created>
  <dcterms:modified xsi:type="dcterms:W3CDTF">2026-04-22T04:25:21Z</dcterms:modified>
</cp:coreProperties>
</file>