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v1\上下水道課\共有\21.経営戦略策定\100_★経営比較分析表の策定及び公表\R4\02 経営比較分析表提出\02 下水\"/>
    </mc:Choice>
  </mc:AlternateContent>
  <workbookProtection workbookAlgorithmName="SHA-512" workbookHashValue="aohoBygXnKwjbl+iv5QadKdfqV1KbVLxtjVxNl6jhQgkaZWKhf5lenOhWXSY8e8aBC0oiPcVcT6IfubUjHTkEQ==" workbookSaltValue="yBSOt+OxvGN2rmVd2pZ6o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<sst xmlns="http://schemas.openxmlformats.org/spreadsheetml/2006/main" count="297" uniqueCount="116">
  <si>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</si>
  <si>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</si>
  <si>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</si>
  <si>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</si>
  <si>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</si>
  <si>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</si>
  <si>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</si>
  <si>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</si>
  <si>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</si>
  <si>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</si>
  <si>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</si>
  <si>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</si>
  <si>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</si>
  <si>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</si>
  <si>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</si>
  <si>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</si>
  <si>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</si>
  <si>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</si>
  <si>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</si>
  <si>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</si>
  <si>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</si>
  <si>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</si>
  <si>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</si>
  <si>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</si>
  <si>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</si>
  <si>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</si>
  <si>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</si>
  <si>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</si>
  <si>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</si>
  <si>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</si>
  <si>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</si>
  <si>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</si>
  <si>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</si>
  <si>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</si>
  <si>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</si>
  <si>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</si>
  <si>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</si>
  <si>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</si>
  <si>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</si>
  <si>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</si>
  <si>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</si>
  <si>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</si>
  <si>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</si>
  <si>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</si>
  <si>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</si>
  <si>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</si>
  <si>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</si>
  <si>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</si>
  <si>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</si>
  <si>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</si>
  <si>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</si>
  <si>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</si>
  <si>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</si>
  <si>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</si>
  <si>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</si>
  <si>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</si>
  <si>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</si>
  <si>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</si>
  <si>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</si>
  <si>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</si>
  <si>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</si>
  <si>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</si>
  <si>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</si>
  <si>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</si>
  <si>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</si>
  <si>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</si>
  <si>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</si>
  <si>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</si>
  <si>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</si>
  <si>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</si>
  <si>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</si>
  <si>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</si>
  <si>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</si>
  <si>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</si>
  <si>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</si>
  <si>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</si>
  <si>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</si>
  <si>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</si>
  <si>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</si>
  <si>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</si>
  <si>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</si>
  <si>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</si>
  <si>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</si>
  <si>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</si>
  <si>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</si>
  <si>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</si>
  <si>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</si>
  <si>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</si>
  <si>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</si>
  <si>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</si>
  <si>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</si>
  <si>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</si>
  <si>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</si>
  <si>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</si>
  <si>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</si>
  <si>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</si>
  <si>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鹿角市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</si>
  <si>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</si>
  <si>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</si>
  <si>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</si>
  <si>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</si>
  <si>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</si>
  <si>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</si>
  <si>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</si>
  <si>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</si>
  <si>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</si>
  <si>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</si>
  <si>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</si>
  <si>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</si>
  <si>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</si>
  <si>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</si>
  <si>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</si>
  <si>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</si>
  <si>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の農業集落排水事業は平成10年度から事業に着手し、平成13年度から供用開始しており、現在20年以上が経過していますが、管渠の耐用年数である50年には達していないため、更新費用が発生しておらず老朽化は見られません。
　しかしながら、農業集落排水事業では地区毎に処理施設を有しており、初期に整備した地区の処理施設に係る機器類の修繕や更新が始まっています。
　今後は、更新時期が集中しないよう、優先度を適切に把握した計画的な対応が必要になりますので、計画を策定し定期的な維持管理による更新を行うことで、費用の平準化を図っていきます。
 また、①の有形固定資産減価償却率が低いのは令和2年度に法非適用から法適用となったためであり、今後、上昇していくものと考えます。</t>
    <rPh sb="50" eb="52">
      <t>イジョウ</t>
    </rPh>
    <phoneticPr fontId="4"/>
  </si>
  <si>
    <t>　農業集落排水事業における経営の健全性及び効率性については、①の収益的収支比率が103％台であり、単年度収支が黒字となっています。
　②の累積欠損金比率は、前年度より改善されているものの574％台となっており使用料等に対する欠損金の割合が類型平均より高くなっています。
　③の流動比率は、26％台と類型平均より下回っており、流動資産である現金預金等の保有が流動負債と比較して少ない状況にあります。
　④の企業債残高対事業規模比率については、類型平均の約9.4倍の状況にあり、収入に対して過剰な設備投資であったことの影響が色濃く反映されています。
　⑤の経費回収率についても44％台であり類型平均を大きく下回っており、汚水処理費が使用料収入だけでは賄いきれていない状況です。
　⑥の汚水処理原価については、類型平均より幾分低いものの、下水道事業に比べ高く、施設の保有が大きな要因と考えます。
　⑦の施設利用率は類型平均を下回っており、施設の規模が過大になっていると考えられます。
　⑧の水洗化率については、平成27年度に末広地区を供用開始したことで類型平均を下回っており、その後7年経過した現在においても利用者が伸び悩んでいる状況にあります。
　以上のことから、類似団体に比べ本市の農業集落排水事業は非常に厳しい経営状況にあると言えるため、経営改善に向けた抜本的な取組みが必要となります。</t>
    <rPh sb="78" eb="81">
      <t>ゼンネンド</t>
    </rPh>
    <rPh sb="83" eb="85">
      <t>カイゼン</t>
    </rPh>
    <rPh sb="125" eb="126">
      <t>タカ</t>
    </rPh>
    <rPh sb="409" eb="411">
      <t>シタマワ</t>
    </rPh>
    <rPh sb="416" eb="418">
      <t>シセツ</t>
    </rPh>
    <rPh sb="419" eb="421">
      <t>キボ</t>
    </rPh>
    <rPh sb="422" eb="424">
      <t>カダイ</t>
    </rPh>
    <rPh sb="549" eb="551">
      <t>ヒジョウ</t>
    </rPh>
    <phoneticPr fontId="4"/>
  </si>
  <si>
    <t>　本市の農業集落排水事業は健全性において非常に厳しい状況にあり、経営改善が必要な状況にあります。これは、使用料収入と比較して、過大な設備投資により企業債残高が極めて多く残っていることや各地区に処理施設を有していることで維持管理費が掛かり増しになっていることによる経費回収率の低さ等の理由が考えられます。
　そのため、維持管理経費の削減と使用料収入の増加だけでは改善が見込まれないため、施設については、小豆沢地区の下水道事業への施設統合を予定しています。また、使用料体系の転換等も視野に入れながら大幅な経営の見直しをすることで、経営の安定を目指し事業を推進していきます。</t>
    <rPh sb="20" eb="22">
      <t>ヒジョウ</t>
    </rPh>
    <rPh sb="131" eb="133">
      <t>ケイヒ</t>
    </rPh>
    <rPh sb="192" eb="194">
      <t>シセツ</t>
    </rPh>
    <rPh sb="200" eb="203">
      <t>アズキサワ</t>
    </rPh>
    <rPh sb="203" eb="205">
      <t>チク</t>
    </rPh>
    <rPh sb="218" eb="220">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</si>
</sst>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DEA-440B-A883-D44706099E9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0.25</c:v>
                </c:pt>
                <c:pt idx="4">
                  <c:v>0.05</c:v>
                </c:pt>
              </c:numCache>
            </c:numRef>
          </c:val>
          <c:smooth val="0"/>
          <c:extLst>
            <c:ext xmlns:c16="http://schemas.microsoft.com/office/drawing/2014/chart" uri="{C3380CC4-5D6E-409C-BE32-E72D297353CC}">
              <c16:uniqueId val="{00000001-7DEA-440B-A883-D44706099E9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54.21</c:v>
                </c:pt>
                <c:pt idx="4">
                  <c:v>56.81</c:v>
                </c:pt>
              </c:numCache>
            </c:numRef>
          </c:val>
          <c:extLst>
            <c:ext xmlns:c16="http://schemas.microsoft.com/office/drawing/2014/chart" uri="{C3380CC4-5D6E-409C-BE32-E72D297353CC}">
              <c16:uniqueId val="{00000000-E5C8-4A05-ACC2-FA3BBB3D2B6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54.83</c:v>
                </c:pt>
                <c:pt idx="4">
                  <c:v>66.53</c:v>
                </c:pt>
              </c:numCache>
            </c:numRef>
          </c:val>
          <c:smooth val="0"/>
          <c:extLst>
            <c:ext xmlns:c16="http://schemas.microsoft.com/office/drawing/2014/chart" uri="{C3380CC4-5D6E-409C-BE32-E72D297353CC}">
              <c16:uniqueId val="{00000001-E5C8-4A05-ACC2-FA3BBB3D2B6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74.209999999999994</c:v>
                </c:pt>
                <c:pt idx="4">
                  <c:v>75.31</c:v>
                </c:pt>
              </c:numCache>
            </c:numRef>
          </c:val>
          <c:extLst>
            <c:ext xmlns:c16="http://schemas.microsoft.com/office/drawing/2014/chart" uri="{C3380CC4-5D6E-409C-BE32-E72D297353CC}">
              <c16:uniqueId val="{00000000-CB10-41B7-A429-00A04875B6A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84.7</c:v>
                </c:pt>
                <c:pt idx="4">
                  <c:v>84.67</c:v>
                </c:pt>
              </c:numCache>
            </c:numRef>
          </c:val>
          <c:smooth val="0"/>
          <c:extLst>
            <c:ext xmlns:c16="http://schemas.microsoft.com/office/drawing/2014/chart" uri="{C3380CC4-5D6E-409C-BE32-E72D297353CC}">
              <c16:uniqueId val="{00000001-CB10-41B7-A429-00A04875B6A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102.67</c:v>
                </c:pt>
                <c:pt idx="4">
                  <c:v>103.05</c:v>
                </c:pt>
              </c:numCache>
            </c:numRef>
          </c:val>
          <c:extLst>
            <c:ext xmlns:c16="http://schemas.microsoft.com/office/drawing/2014/chart" uri="{C3380CC4-5D6E-409C-BE32-E72D297353CC}">
              <c16:uniqueId val="{00000000-9E28-4168-840F-217FB1C2295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106.37</c:v>
                </c:pt>
                <c:pt idx="4">
                  <c:v>106.07</c:v>
                </c:pt>
              </c:numCache>
            </c:numRef>
          </c:val>
          <c:smooth val="0"/>
          <c:extLst>
            <c:ext xmlns:c16="http://schemas.microsoft.com/office/drawing/2014/chart" uri="{C3380CC4-5D6E-409C-BE32-E72D297353CC}">
              <c16:uniqueId val="{00000001-9E28-4168-840F-217FB1C2295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3.37</c:v>
                </c:pt>
                <c:pt idx="4">
                  <c:v>6.71</c:v>
                </c:pt>
              </c:numCache>
            </c:numRef>
          </c:val>
          <c:extLst>
            <c:ext xmlns:c16="http://schemas.microsoft.com/office/drawing/2014/chart" uri="{C3380CC4-5D6E-409C-BE32-E72D297353CC}">
              <c16:uniqueId val="{00000000-4353-4D0A-9B72-3F0AB1F68DF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20.34</c:v>
                </c:pt>
                <c:pt idx="4">
                  <c:v>21.85</c:v>
                </c:pt>
              </c:numCache>
            </c:numRef>
          </c:val>
          <c:smooth val="0"/>
          <c:extLst>
            <c:ext xmlns:c16="http://schemas.microsoft.com/office/drawing/2014/chart" uri="{C3380CC4-5D6E-409C-BE32-E72D297353CC}">
              <c16:uniqueId val="{00000001-4353-4D0A-9B72-3F0AB1F68DF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C57-4461-9DFE-80752C5179C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0C57-4461-9DFE-80752C5179C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603.45000000000005</c:v>
                </c:pt>
                <c:pt idx="4">
                  <c:v>574.91999999999996</c:v>
                </c:pt>
              </c:numCache>
            </c:numRef>
          </c:val>
          <c:extLst>
            <c:ext xmlns:c16="http://schemas.microsoft.com/office/drawing/2014/chart" uri="{C3380CC4-5D6E-409C-BE32-E72D297353CC}">
              <c16:uniqueId val="{00000000-739D-4DF1-93B4-F3A25D28113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139.02000000000001</c:v>
                </c:pt>
                <c:pt idx="4">
                  <c:v>132.04</c:v>
                </c:pt>
              </c:numCache>
            </c:numRef>
          </c:val>
          <c:smooth val="0"/>
          <c:extLst>
            <c:ext xmlns:c16="http://schemas.microsoft.com/office/drawing/2014/chart" uri="{C3380CC4-5D6E-409C-BE32-E72D297353CC}">
              <c16:uniqueId val="{00000001-739D-4DF1-93B4-F3A25D28113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17.309999999999999</c:v>
                </c:pt>
                <c:pt idx="4">
                  <c:v>26.74</c:v>
                </c:pt>
              </c:numCache>
            </c:numRef>
          </c:val>
          <c:extLst>
            <c:ext xmlns:c16="http://schemas.microsoft.com/office/drawing/2014/chart" uri="{C3380CC4-5D6E-409C-BE32-E72D297353CC}">
              <c16:uniqueId val="{00000000-C9E9-4E46-971A-62D20269D42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29.13</c:v>
                </c:pt>
                <c:pt idx="4">
                  <c:v>35.69</c:v>
                </c:pt>
              </c:numCache>
            </c:numRef>
          </c:val>
          <c:smooth val="0"/>
          <c:extLst>
            <c:ext xmlns:c16="http://schemas.microsoft.com/office/drawing/2014/chart" uri="{C3380CC4-5D6E-409C-BE32-E72D297353CC}">
              <c16:uniqueId val="{00000001-C9E9-4E46-971A-62D20269D42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7767.96</c:v>
                </c:pt>
                <c:pt idx="4">
                  <c:v>7483.05</c:v>
                </c:pt>
              </c:numCache>
            </c:numRef>
          </c:val>
          <c:extLst>
            <c:ext xmlns:c16="http://schemas.microsoft.com/office/drawing/2014/chart" uri="{C3380CC4-5D6E-409C-BE32-E72D297353CC}">
              <c16:uniqueId val="{00000000-1D29-46E4-B7E4-DE2359909A2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867.83</c:v>
                </c:pt>
                <c:pt idx="4">
                  <c:v>791.76</c:v>
                </c:pt>
              </c:numCache>
            </c:numRef>
          </c:val>
          <c:smooth val="0"/>
          <c:extLst>
            <c:ext xmlns:c16="http://schemas.microsoft.com/office/drawing/2014/chart" uri="{C3380CC4-5D6E-409C-BE32-E72D297353CC}">
              <c16:uniqueId val="{00000001-1D29-46E4-B7E4-DE2359909A2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44.88</c:v>
                </c:pt>
                <c:pt idx="4">
                  <c:v>44.31</c:v>
                </c:pt>
              </c:numCache>
            </c:numRef>
          </c:val>
          <c:extLst>
            <c:ext xmlns:c16="http://schemas.microsoft.com/office/drawing/2014/chart" uri="{C3380CC4-5D6E-409C-BE32-E72D297353CC}">
              <c16:uniqueId val="{00000000-999D-4C6D-B360-CD0B72111DE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57.08</c:v>
                </c:pt>
                <c:pt idx="4">
                  <c:v>56.26</c:v>
                </c:pt>
              </c:numCache>
            </c:numRef>
          </c:val>
          <c:smooth val="0"/>
          <c:extLst>
            <c:ext xmlns:c16="http://schemas.microsoft.com/office/drawing/2014/chart" uri="{C3380CC4-5D6E-409C-BE32-E72D297353CC}">
              <c16:uniqueId val="{00000001-999D-4C6D-B360-CD0B72111DE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257.38</c:v>
                </c:pt>
                <c:pt idx="4">
                  <c:v>250.28</c:v>
                </c:pt>
              </c:numCache>
            </c:numRef>
          </c:val>
          <c:extLst>
            <c:ext xmlns:c16="http://schemas.microsoft.com/office/drawing/2014/chart" uri="{C3380CC4-5D6E-409C-BE32-E72D297353CC}">
              <c16:uniqueId val="{00000000-45FE-4939-8F61-57AF099C73A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274.99</c:v>
                </c:pt>
                <c:pt idx="4">
                  <c:v>282.08999999999997</c:v>
                </c:pt>
              </c:numCache>
            </c:numRef>
          </c:val>
          <c:smooth val="0"/>
          <c:extLst>
            <c:ext xmlns:c16="http://schemas.microsoft.com/office/drawing/2014/chart" uri="{C3380CC4-5D6E-409C-BE32-E72D297353CC}">
              <c16:uniqueId val="{00000001-45FE-4939-8F61-57AF099C73A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55"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秋田県　鹿角市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6">
        <f>データ!S6</f>
        <v>29169</v>
      </c>
      <c r="AM8" s="46"/>
      <c r="AN8" s="46"/>
      <c r="AO8" s="46"/>
      <c r="AP8" s="46"/>
      <c r="AQ8" s="46"/>
      <c r="AR8" s="46"/>
      <c r="AS8" s="46"/>
      <c r="AT8" s="45">
        <f>データ!T6</f>
        <v>707.52</v>
      </c>
      <c r="AU8" s="45"/>
      <c r="AV8" s="45"/>
      <c r="AW8" s="45"/>
      <c r="AX8" s="45"/>
      <c r="AY8" s="45"/>
      <c r="AZ8" s="45"/>
      <c r="BA8" s="45"/>
      <c r="BB8" s="45">
        <f>データ!U6</f>
        <v>41.23</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45.35</v>
      </c>
      <c r="J10" s="45"/>
      <c r="K10" s="45"/>
      <c r="L10" s="45"/>
      <c r="M10" s="45"/>
      <c r="N10" s="45"/>
      <c r="O10" s="45"/>
      <c r="P10" s="45">
        <f>データ!P6</f>
        <v>5.49</v>
      </c>
      <c r="Q10" s="45"/>
      <c r="R10" s="45"/>
      <c r="S10" s="45"/>
      <c r="T10" s="45"/>
      <c r="U10" s="45"/>
      <c r="V10" s="45"/>
      <c r="W10" s="45">
        <f>データ!Q6</f>
        <v>100</v>
      </c>
      <c r="X10" s="45"/>
      <c r="Y10" s="45"/>
      <c r="Z10" s="45"/>
      <c r="AA10" s="45"/>
      <c r="AB10" s="45"/>
      <c r="AC10" s="45"/>
      <c r="AD10" s="46">
        <f>データ!R6</f>
        <v>4037</v>
      </c>
      <c r="AE10" s="46"/>
      <c r="AF10" s="46"/>
      <c r="AG10" s="46"/>
      <c r="AH10" s="46"/>
      <c r="AI10" s="46"/>
      <c r="AJ10" s="46"/>
      <c r="AK10" s="2"/>
      <c r="AL10" s="46">
        <f>データ!V6</f>
        <v>1588</v>
      </c>
      <c r="AM10" s="46"/>
      <c r="AN10" s="46"/>
      <c r="AO10" s="46"/>
      <c r="AP10" s="46"/>
      <c r="AQ10" s="46"/>
      <c r="AR10" s="46"/>
      <c r="AS10" s="46"/>
      <c r="AT10" s="45">
        <f>データ!W6</f>
        <v>1.25</v>
      </c>
      <c r="AU10" s="45"/>
      <c r="AV10" s="45"/>
      <c r="AW10" s="45"/>
      <c r="AX10" s="45"/>
      <c r="AY10" s="45"/>
      <c r="AZ10" s="45"/>
      <c r="BA10" s="45"/>
      <c r="BB10" s="45">
        <f>データ!X6</f>
        <v>1270.4000000000001</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TgTuwwMy9tXp0UCwUFPXg2fyWS1t7IFPzSH/GI2dow2TwMiL7p2vuRedoZ56V9eWTkh9ig/cvavFurXH71RV0Q==" saltValue="fGTcnzwdMij/lmrvw6B8C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52094</v>
      </c>
      <c r="D6" s="19">
        <f t="shared" si="3"/>
        <v>46</v>
      </c>
      <c r="E6" s="19">
        <f t="shared" si="3"/>
        <v>17</v>
      </c>
      <c r="F6" s="19">
        <f t="shared" si="3"/>
        <v>5</v>
      </c>
      <c r="G6" s="19">
        <f t="shared" si="3"/>
        <v>0</v>
      </c>
      <c r="H6" s="19" t="str">
        <f t="shared" si="3"/>
        <v>秋田県　鹿角市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45.35</v>
      </c>
      <c r="P6" s="20">
        <f t="shared" si="3"/>
        <v>5.49</v>
      </c>
      <c r="Q6" s="20">
        <f t="shared" si="3"/>
        <v>100</v>
      </c>
      <c r="R6" s="20">
        <f t="shared" si="3"/>
        <v>4037</v>
      </c>
      <c r="S6" s="20">
        <f t="shared" si="3"/>
        <v>29169</v>
      </c>
      <c r="T6" s="20">
        <f t="shared" si="3"/>
        <v>707.52</v>
      </c>
      <c r="U6" s="20">
        <f t="shared" si="3"/>
        <v>41.23</v>
      </c>
      <c r="V6" s="20">
        <f t="shared" si="3"/>
        <v>1588</v>
      </c>
      <c r="W6" s="20">
        <f t="shared" si="3"/>
        <v>1.25</v>
      </c>
      <c r="X6" s="20">
        <f t="shared" si="3"/>
        <v>1270.4000000000001</v>
      </c>
      <c r="Y6" s="21" t="str">
        <f>IF(Y7="",NA(),Y7)</f>
        <v>-</v>
      </c>
      <c r="Z6" s="21" t="str">
        <f t="shared" ref="Z6:AH6" si="4">IF(Z7="",NA(),Z7)</f>
        <v>-</v>
      </c>
      <c r="AA6" s="21" t="str">
        <f t="shared" si="4"/>
        <v>-</v>
      </c>
      <c r="AB6" s="21">
        <f t="shared" si="4"/>
        <v>102.67</v>
      </c>
      <c r="AC6" s="21">
        <f t="shared" si="4"/>
        <v>103.05</v>
      </c>
      <c r="AD6" s="21" t="str">
        <f t="shared" si="4"/>
        <v>-</v>
      </c>
      <c r="AE6" s="21" t="str">
        <f t="shared" si="4"/>
        <v>-</v>
      </c>
      <c r="AF6" s="21" t="str">
        <f t="shared" si="4"/>
        <v>-</v>
      </c>
      <c r="AG6" s="21">
        <f t="shared" si="4"/>
        <v>106.37</v>
      </c>
      <c r="AH6" s="21">
        <f t="shared" si="4"/>
        <v>106.07</v>
      </c>
      <c r="AI6" s="20" t="str">
        <f>IF(AI7="","",IF(AI7="-","【-】","【"&amp;SUBSTITUTE(TEXT(AI7,"#,##0.00"),"-","△")&amp;"】"))</f>
        <v>【104.16】</v>
      </c>
      <c r="AJ6" s="21" t="str">
        <f>IF(AJ7="",NA(),AJ7)</f>
        <v>-</v>
      </c>
      <c r="AK6" s="21" t="str">
        <f t="shared" ref="AK6:AS6" si="5">IF(AK7="",NA(),AK7)</f>
        <v>-</v>
      </c>
      <c r="AL6" s="21" t="str">
        <f t="shared" si="5"/>
        <v>-</v>
      </c>
      <c r="AM6" s="21">
        <f t="shared" si="5"/>
        <v>603.45000000000005</v>
      </c>
      <c r="AN6" s="21">
        <f t="shared" si="5"/>
        <v>574.91999999999996</v>
      </c>
      <c r="AO6" s="21" t="str">
        <f t="shared" si="5"/>
        <v>-</v>
      </c>
      <c r="AP6" s="21" t="str">
        <f t="shared" si="5"/>
        <v>-</v>
      </c>
      <c r="AQ6" s="21" t="str">
        <f t="shared" si="5"/>
        <v>-</v>
      </c>
      <c r="AR6" s="21">
        <f t="shared" si="5"/>
        <v>139.02000000000001</v>
      </c>
      <c r="AS6" s="21">
        <f t="shared" si="5"/>
        <v>132.04</v>
      </c>
      <c r="AT6" s="20" t="str">
        <f>IF(AT7="","",IF(AT7="-","【-】","【"&amp;SUBSTITUTE(TEXT(AT7,"#,##0.00"),"-","△")&amp;"】"))</f>
        <v>【128.23】</v>
      </c>
      <c r="AU6" s="21" t="str">
        <f>IF(AU7="",NA(),AU7)</f>
        <v>-</v>
      </c>
      <c r="AV6" s="21" t="str">
        <f t="shared" ref="AV6:BD6" si="6">IF(AV7="",NA(),AV7)</f>
        <v>-</v>
      </c>
      <c r="AW6" s="21" t="str">
        <f t="shared" si="6"/>
        <v>-</v>
      </c>
      <c r="AX6" s="21">
        <f t="shared" si="6"/>
        <v>17.309999999999999</v>
      </c>
      <c r="AY6" s="21">
        <f t="shared" si="6"/>
        <v>26.74</v>
      </c>
      <c r="AZ6" s="21" t="str">
        <f t="shared" si="6"/>
        <v>-</v>
      </c>
      <c r="BA6" s="21" t="str">
        <f t="shared" si="6"/>
        <v>-</v>
      </c>
      <c r="BB6" s="21" t="str">
        <f t="shared" si="6"/>
        <v>-</v>
      </c>
      <c r="BC6" s="21">
        <f t="shared" si="6"/>
        <v>29.13</v>
      </c>
      <c r="BD6" s="21">
        <f t="shared" si="6"/>
        <v>35.69</v>
      </c>
      <c r="BE6" s="20" t="str">
        <f>IF(BE7="","",IF(BE7="-","【-】","【"&amp;SUBSTITUTE(TEXT(BE7,"#,##0.00"),"-","△")&amp;"】"))</f>
        <v>【34.77】</v>
      </c>
      <c r="BF6" s="21" t="str">
        <f>IF(BF7="",NA(),BF7)</f>
        <v>-</v>
      </c>
      <c r="BG6" s="21" t="str">
        <f t="shared" ref="BG6:BO6" si="7">IF(BG7="",NA(),BG7)</f>
        <v>-</v>
      </c>
      <c r="BH6" s="21" t="str">
        <f t="shared" si="7"/>
        <v>-</v>
      </c>
      <c r="BI6" s="21">
        <f t="shared" si="7"/>
        <v>7767.96</v>
      </c>
      <c r="BJ6" s="21">
        <f t="shared" si="7"/>
        <v>7483.05</v>
      </c>
      <c r="BK6" s="21" t="str">
        <f t="shared" si="7"/>
        <v>-</v>
      </c>
      <c r="BL6" s="21" t="str">
        <f t="shared" si="7"/>
        <v>-</v>
      </c>
      <c r="BM6" s="21" t="str">
        <f t="shared" si="7"/>
        <v>-</v>
      </c>
      <c r="BN6" s="21">
        <f t="shared" si="7"/>
        <v>867.83</v>
      </c>
      <c r="BO6" s="21">
        <f t="shared" si="7"/>
        <v>791.76</v>
      </c>
      <c r="BP6" s="20" t="str">
        <f>IF(BP7="","",IF(BP7="-","【-】","【"&amp;SUBSTITUTE(TEXT(BP7,"#,##0.00"),"-","△")&amp;"】"))</f>
        <v>【786.37】</v>
      </c>
      <c r="BQ6" s="21" t="str">
        <f>IF(BQ7="",NA(),BQ7)</f>
        <v>-</v>
      </c>
      <c r="BR6" s="21" t="str">
        <f t="shared" ref="BR6:BZ6" si="8">IF(BR7="",NA(),BR7)</f>
        <v>-</v>
      </c>
      <c r="BS6" s="21" t="str">
        <f t="shared" si="8"/>
        <v>-</v>
      </c>
      <c r="BT6" s="21">
        <f t="shared" si="8"/>
        <v>44.88</v>
      </c>
      <c r="BU6" s="21">
        <f t="shared" si="8"/>
        <v>44.31</v>
      </c>
      <c r="BV6" s="21" t="str">
        <f t="shared" si="8"/>
        <v>-</v>
      </c>
      <c r="BW6" s="21" t="str">
        <f t="shared" si="8"/>
        <v>-</v>
      </c>
      <c r="BX6" s="21" t="str">
        <f t="shared" si="8"/>
        <v>-</v>
      </c>
      <c r="BY6" s="21">
        <f t="shared" si="8"/>
        <v>57.08</v>
      </c>
      <c r="BZ6" s="21">
        <f t="shared" si="8"/>
        <v>56.26</v>
      </c>
      <c r="CA6" s="20" t="str">
        <f>IF(CA7="","",IF(CA7="-","【-】","【"&amp;SUBSTITUTE(TEXT(CA7,"#,##0.00"),"-","△")&amp;"】"))</f>
        <v>【60.65】</v>
      </c>
      <c r="CB6" s="21" t="str">
        <f>IF(CB7="",NA(),CB7)</f>
        <v>-</v>
      </c>
      <c r="CC6" s="21" t="str">
        <f t="shared" ref="CC6:CK6" si="9">IF(CC7="",NA(),CC7)</f>
        <v>-</v>
      </c>
      <c r="CD6" s="21" t="str">
        <f t="shared" si="9"/>
        <v>-</v>
      </c>
      <c r="CE6" s="21">
        <f t="shared" si="9"/>
        <v>257.38</v>
      </c>
      <c r="CF6" s="21">
        <f t="shared" si="9"/>
        <v>250.28</v>
      </c>
      <c r="CG6" s="21" t="str">
        <f t="shared" si="9"/>
        <v>-</v>
      </c>
      <c r="CH6" s="21" t="str">
        <f t="shared" si="9"/>
        <v>-</v>
      </c>
      <c r="CI6" s="21" t="str">
        <f t="shared" si="9"/>
        <v>-</v>
      </c>
      <c r="CJ6" s="21">
        <f t="shared" si="9"/>
        <v>274.99</v>
      </c>
      <c r="CK6" s="21">
        <f t="shared" si="9"/>
        <v>282.08999999999997</v>
      </c>
      <c r="CL6" s="20" t="str">
        <f>IF(CL7="","",IF(CL7="-","【-】","【"&amp;SUBSTITUTE(TEXT(CL7,"#,##0.00"),"-","△")&amp;"】"))</f>
        <v>【256.97】</v>
      </c>
      <c r="CM6" s="21" t="str">
        <f>IF(CM7="",NA(),CM7)</f>
        <v>-</v>
      </c>
      <c r="CN6" s="21" t="str">
        <f t="shared" ref="CN6:CV6" si="10">IF(CN7="",NA(),CN7)</f>
        <v>-</v>
      </c>
      <c r="CO6" s="21" t="str">
        <f t="shared" si="10"/>
        <v>-</v>
      </c>
      <c r="CP6" s="21">
        <f t="shared" si="10"/>
        <v>54.21</v>
      </c>
      <c r="CQ6" s="21">
        <f t="shared" si="10"/>
        <v>56.81</v>
      </c>
      <c r="CR6" s="21" t="str">
        <f t="shared" si="10"/>
        <v>-</v>
      </c>
      <c r="CS6" s="21" t="str">
        <f t="shared" si="10"/>
        <v>-</v>
      </c>
      <c r="CT6" s="21" t="str">
        <f t="shared" si="10"/>
        <v>-</v>
      </c>
      <c r="CU6" s="21">
        <f t="shared" si="10"/>
        <v>54.83</v>
      </c>
      <c r="CV6" s="21">
        <f t="shared" si="10"/>
        <v>66.53</v>
      </c>
      <c r="CW6" s="20" t="str">
        <f>IF(CW7="","",IF(CW7="-","【-】","【"&amp;SUBSTITUTE(TEXT(CW7,"#,##0.00"),"-","△")&amp;"】"))</f>
        <v>【61.14】</v>
      </c>
      <c r="CX6" s="21" t="str">
        <f>IF(CX7="",NA(),CX7)</f>
        <v>-</v>
      </c>
      <c r="CY6" s="21" t="str">
        <f t="shared" ref="CY6:DG6" si="11">IF(CY7="",NA(),CY7)</f>
        <v>-</v>
      </c>
      <c r="CZ6" s="21" t="str">
        <f t="shared" si="11"/>
        <v>-</v>
      </c>
      <c r="DA6" s="21">
        <f t="shared" si="11"/>
        <v>74.209999999999994</v>
      </c>
      <c r="DB6" s="21">
        <f t="shared" si="11"/>
        <v>75.31</v>
      </c>
      <c r="DC6" s="21" t="str">
        <f t="shared" si="11"/>
        <v>-</v>
      </c>
      <c r="DD6" s="21" t="str">
        <f t="shared" si="11"/>
        <v>-</v>
      </c>
      <c r="DE6" s="21" t="str">
        <f t="shared" si="11"/>
        <v>-</v>
      </c>
      <c r="DF6" s="21">
        <f t="shared" si="11"/>
        <v>84.7</v>
      </c>
      <c r="DG6" s="21">
        <f t="shared" si="11"/>
        <v>84.67</v>
      </c>
      <c r="DH6" s="20" t="str">
        <f>IF(DH7="","",IF(DH7="-","【-】","【"&amp;SUBSTITUTE(TEXT(DH7,"#,##0.00"),"-","△")&amp;"】"))</f>
        <v>【86.91】</v>
      </c>
      <c r="DI6" s="21" t="str">
        <f>IF(DI7="",NA(),DI7)</f>
        <v>-</v>
      </c>
      <c r="DJ6" s="21" t="str">
        <f t="shared" ref="DJ6:DR6" si="12">IF(DJ7="",NA(),DJ7)</f>
        <v>-</v>
      </c>
      <c r="DK6" s="21" t="str">
        <f t="shared" si="12"/>
        <v>-</v>
      </c>
      <c r="DL6" s="21">
        <f t="shared" si="12"/>
        <v>3.37</v>
      </c>
      <c r="DM6" s="21">
        <f t="shared" si="12"/>
        <v>6.71</v>
      </c>
      <c r="DN6" s="21" t="str">
        <f t="shared" si="12"/>
        <v>-</v>
      </c>
      <c r="DO6" s="21" t="str">
        <f t="shared" si="12"/>
        <v>-</v>
      </c>
      <c r="DP6" s="21" t="str">
        <f t="shared" si="12"/>
        <v>-</v>
      </c>
      <c r="DQ6" s="21">
        <f t="shared" si="12"/>
        <v>20.34</v>
      </c>
      <c r="DR6" s="21">
        <f t="shared" si="12"/>
        <v>21.85</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0.25</v>
      </c>
      <c r="EN6" s="21">
        <f t="shared" si="14"/>
        <v>0.05</v>
      </c>
      <c r="EO6" s="20" t="str">
        <f>IF(EO7="","",IF(EO7="-","【-】","【"&amp;SUBSTITUTE(TEXT(EO7,"#,##0.00"),"-","△")&amp;"】"))</f>
        <v>【0.03】</v>
      </c>
    </row>
    <row r="7" spans="1:148" s="22" customFormat="1" x14ac:dyDescent="0.15">
      <c r="A7" s="14"/>
      <c r="B7" s="23">
        <v>2021</v>
      </c>
      <c r="C7" s="23">
        <v>52094</v>
      </c>
      <c r="D7" s="23">
        <v>46</v>
      </c>
      <c r="E7" s="23">
        <v>17</v>
      </c>
      <c r="F7" s="23">
        <v>5</v>
      </c>
      <c r="G7" s="23">
        <v>0</v>
      </c>
      <c r="H7" s="23" t="s">
        <v>96</v>
      </c>
      <c r="I7" s="23" t="s">
        <v>97</v>
      </c>
      <c r="J7" s="23" t="s">
        <v>98</v>
      </c>
      <c r="K7" s="23" t="s">
        <v>99</v>
      </c>
      <c r="L7" s="23" t="s">
        <v>100</v>
      </c>
      <c r="M7" s="23" t="s">
        <v>101</v>
      </c>
      <c r="N7" s="24" t="s">
        <v>102</v>
      </c>
      <c r="O7" s="24">
        <v>45.35</v>
      </c>
      <c r="P7" s="24">
        <v>5.49</v>
      </c>
      <c r="Q7" s="24">
        <v>100</v>
      </c>
      <c r="R7" s="24">
        <v>4037</v>
      </c>
      <c r="S7" s="24">
        <v>29169</v>
      </c>
      <c r="T7" s="24">
        <v>707.52</v>
      </c>
      <c r="U7" s="24">
        <v>41.23</v>
      </c>
      <c r="V7" s="24">
        <v>1588</v>
      </c>
      <c r="W7" s="24">
        <v>1.25</v>
      </c>
      <c r="X7" s="24">
        <v>1270.4000000000001</v>
      </c>
      <c r="Y7" s="24" t="s">
        <v>102</v>
      </c>
      <c r="Z7" s="24" t="s">
        <v>102</v>
      </c>
      <c r="AA7" s="24" t="s">
        <v>102</v>
      </c>
      <c r="AB7" s="24">
        <v>102.67</v>
      </c>
      <c r="AC7" s="24">
        <v>103.05</v>
      </c>
      <c r="AD7" s="24" t="s">
        <v>102</v>
      </c>
      <c r="AE7" s="24" t="s">
        <v>102</v>
      </c>
      <c r="AF7" s="24" t="s">
        <v>102</v>
      </c>
      <c r="AG7" s="24">
        <v>106.37</v>
      </c>
      <c r="AH7" s="24">
        <v>106.07</v>
      </c>
      <c r="AI7" s="24">
        <v>104.16</v>
      </c>
      <c r="AJ7" s="24" t="s">
        <v>102</v>
      </c>
      <c r="AK7" s="24" t="s">
        <v>102</v>
      </c>
      <c r="AL7" s="24" t="s">
        <v>102</v>
      </c>
      <c r="AM7" s="24">
        <v>603.45000000000005</v>
      </c>
      <c r="AN7" s="24">
        <v>574.91999999999996</v>
      </c>
      <c r="AO7" s="24" t="s">
        <v>102</v>
      </c>
      <c r="AP7" s="24" t="s">
        <v>102</v>
      </c>
      <c r="AQ7" s="24" t="s">
        <v>102</v>
      </c>
      <c r="AR7" s="24">
        <v>139.02000000000001</v>
      </c>
      <c r="AS7" s="24">
        <v>132.04</v>
      </c>
      <c r="AT7" s="24">
        <v>128.22999999999999</v>
      </c>
      <c r="AU7" s="24" t="s">
        <v>102</v>
      </c>
      <c r="AV7" s="24" t="s">
        <v>102</v>
      </c>
      <c r="AW7" s="24" t="s">
        <v>102</v>
      </c>
      <c r="AX7" s="24">
        <v>17.309999999999999</v>
      </c>
      <c r="AY7" s="24">
        <v>26.74</v>
      </c>
      <c r="AZ7" s="24" t="s">
        <v>102</v>
      </c>
      <c r="BA7" s="24" t="s">
        <v>102</v>
      </c>
      <c r="BB7" s="24" t="s">
        <v>102</v>
      </c>
      <c r="BC7" s="24">
        <v>29.13</v>
      </c>
      <c r="BD7" s="24">
        <v>35.69</v>
      </c>
      <c r="BE7" s="24">
        <v>34.770000000000003</v>
      </c>
      <c r="BF7" s="24" t="s">
        <v>102</v>
      </c>
      <c r="BG7" s="24" t="s">
        <v>102</v>
      </c>
      <c r="BH7" s="24" t="s">
        <v>102</v>
      </c>
      <c r="BI7" s="24">
        <v>7767.96</v>
      </c>
      <c r="BJ7" s="24">
        <v>7483.05</v>
      </c>
      <c r="BK7" s="24" t="s">
        <v>102</v>
      </c>
      <c r="BL7" s="24" t="s">
        <v>102</v>
      </c>
      <c r="BM7" s="24" t="s">
        <v>102</v>
      </c>
      <c r="BN7" s="24">
        <v>867.83</v>
      </c>
      <c r="BO7" s="24">
        <v>791.76</v>
      </c>
      <c r="BP7" s="24">
        <v>786.37</v>
      </c>
      <c r="BQ7" s="24" t="s">
        <v>102</v>
      </c>
      <c r="BR7" s="24" t="s">
        <v>102</v>
      </c>
      <c r="BS7" s="24" t="s">
        <v>102</v>
      </c>
      <c r="BT7" s="24">
        <v>44.88</v>
      </c>
      <c r="BU7" s="24">
        <v>44.31</v>
      </c>
      <c r="BV7" s="24" t="s">
        <v>102</v>
      </c>
      <c r="BW7" s="24" t="s">
        <v>102</v>
      </c>
      <c r="BX7" s="24" t="s">
        <v>102</v>
      </c>
      <c r="BY7" s="24">
        <v>57.08</v>
      </c>
      <c r="BZ7" s="24">
        <v>56.26</v>
      </c>
      <c r="CA7" s="24">
        <v>60.65</v>
      </c>
      <c r="CB7" s="24" t="s">
        <v>102</v>
      </c>
      <c r="CC7" s="24" t="s">
        <v>102</v>
      </c>
      <c r="CD7" s="24" t="s">
        <v>102</v>
      </c>
      <c r="CE7" s="24">
        <v>257.38</v>
      </c>
      <c r="CF7" s="24">
        <v>250.28</v>
      </c>
      <c r="CG7" s="24" t="s">
        <v>102</v>
      </c>
      <c r="CH7" s="24" t="s">
        <v>102</v>
      </c>
      <c r="CI7" s="24" t="s">
        <v>102</v>
      </c>
      <c r="CJ7" s="24">
        <v>274.99</v>
      </c>
      <c r="CK7" s="24">
        <v>282.08999999999997</v>
      </c>
      <c r="CL7" s="24">
        <v>256.97000000000003</v>
      </c>
      <c r="CM7" s="24" t="s">
        <v>102</v>
      </c>
      <c r="CN7" s="24" t="s">
        <v>102</v>
      </c>
      <c r="CO7" s="24" t="s">
        <v>102</v>
      </c>
      <c r="CP7" s="24">
        <v>54.21</v>
      </c>
      <c r="CQ7" s="24">
        <v>56.81</v>
      </c>
      <c r="CR7" s="24" t="s">
        <v>102</v>
      </c>
      <c r="CS7" s="24" t="s">
        <v>102</v>
      </c>
      <c r="CT7" s="24" t="s">
        <v>102</v>
      </c>
      <c r="CU7" s="24">
        <v>54.83</v>
      </c>
      <c r="CV7" s="24">
        <v>66.53</v>
      </c>
      <c r="CW7" s="24">
        <v>61.14</v>
      </c>
      <c r="CX7" s="24" t="s">
        <v>102</v>
      </c>
      <c r="CY7" s="24" t="s">
        <v>102</v>
      </c>
      <c r="CZ7" s="24" t="s">
        <v>102</v>
      </c>
      <c r="DA7" s="24">
        <v>74.209999999999994</v>
      </c>
      <c r="DB7" s="24">
        <v>75.31</v>
      </c>
      <c r="DC7" s="24" t="s">
        <v>102</v>
      </c>
      <c r="DD7" s="24" t="s">
        <v>102</v>
      </c>
      <c r="DE7" s="24" t="s">
        <v>102</v>
      </c>
      <c r="DF7" s="24">
        <v>84.7</v>
      </c>
      <c r="DG7" s="24">
        <v>84.67</v>
      </c>
      <c r="DH7" s="24">
        <v>86.91</v>
      </c>
      <c r="DI7" s="24" t="s">
        <v>102</v>
      </c>
      <c r="DJ7" s="24" t="s">
        <v>102</v>
      </c>
      <c r="DK7" s="24" t="s">
        <v>102</v>
      </c>
      <c r="DL7" s="24">
        <v>3.37</v>
      </c>
      <c r="DM7" s="24">
        <v>6.71</v>
      </c>
      <c r="DN7" s="24" t="s">
        <v>102</v>
      </c>
      <c r="DO7" s="24" t="s">
        <v>102</v>
      </c>
      <c r="DP7" s="24" t="s">
        <v>102</v>
      </c>
      <c r="DQ7" s="24">
        <v>20.34</v>
      </c>
      <c r="DR7" s="24">
        <v>21.85</v>
      </c>
      <c r="DS7" s="24">
        <v>24.95</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木村 秀明</cp:lastModifiedBy>
  <cp:lastPrinted>2023-01-16T23:49:30Z</cp:lastPrinted>
  <dcterms:created xsi:type="dcterms:W3CDTF">2022-12-01T01:32:37Z</dcterms:created>
  <dcterms:modified xsi:type="dcterms:W3CDTF">2023-02-21T00:01:54Z</dcterms:modified>
  <cp:category/>
</cp:coreProperties>
</file>